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cserver\redirections$\jzapalova\My Documents\Plány výkonov 2018-19\"/>
    </mc:Choice>
  </mc:AlternateContent>
  <bookViews>
    <workbookView xWindow="0" yWindow="0" windowWidth="28800" windowHeight="12300"/>
  </bookViews>
  <sheets>
    <sheet name="VUC BA" sheetId="6" r:id="rId1"/>
  </sheets>
  <definedNames>
    <definedName name="_xlnm._FilterDatabase" localSheetId="0" hidden="1">'VUC BA'!$E$9:$H$453</definedName>
  </definedNames>
  <calcPr calcId="162913"/>
</workbook>
</file>

<file path=xl/calcChain.xml><?xml version="1.0" encoding="utf-8"?>
<calcChain xmlns="http://schemas.openxmlformats.org/spreadsheetml/2006/main">
  <c r="H260" i="6" l="1"/>
  <c r="H448" i="6" l="1"/>
  <c r="F448" i="6"/>
  <c r="E448" i="6"/>
  <c r="H426" i="6"/>
  <c r="F426" i="6"/>
  <c r="E426" i="6"/>
  <c r="H346" i="6"/>
  <c r="F346" i="6"/>
  <c r="E346" i="6"/>
  <c r="H341" i="6"/>
  <c r="F341" i="6"/>
  <c r="E341" i="6"/>
  <c r="H335" i="6"/>
  <c r="F335" i="6"/>
  <c r="E335" i="6"/>
  <c r="H329" i="6"/>
  <c r="F329" i="6"/>
  <c r="E329" i="6"/>
  <c r="H327" i="6"/>
  <c r="F327" i="6"/>
  <c r="E327" i="6"/>
  <c r="H307" i="6"/>
  <c r="G307" i="6"/>
  <c r="F307" i="6"/>
  <c r="E307" i="6"/>
  <c r="H287" i="6"/>
  <c r="F287" i="6"/>
  <c r="E287" i="6"/>
  <c r="H275" i="6"/>
  <c r="F275" i="6"/>
  <c r="E275" i="6"/>
  <c r="H270" i="6"/>
  <c r="G270" i="6"/>
  <c r="E270" i="6"/>
  <c r="G260" i="6"/>
  <c r="F260" i="6"/>
  <c r="F254" i="6" s="1"/>
  <c r="E260" i="6"/>
  <c r="H246" i="6"/>
  <c r="F246" i="6"/>
  <c r="E246" i="6"/>
  <c r="H215" i="6"/>
  <c r="F215" i="6"/>
  <c r="E215" i="6"/>
  <c r="H198" i="6"/>
  <c r="F198" i="6"/>
  <c r="E198" i="6"/>
  <c r="H183" i="6"/>
  <c r="G183" i="6"/>
  <c r="F183" i="6"/>
  <c r="E183" i="6"/>
  <c r="H165" i="6"/>
  <c r="G165" i="6"/>
  <c r="F165" i="6"/>
  <c r="E165" i="6"/>
  <c r="H161" i="6"/>
  <c r="H152" i="6" s="1"/>
  <c r="G161" i="6"/>
  <c r="G152" i="6" s="1"/>
  <c r="F161" i="6"/>
  <c r="F152" i="6" s="1"/>
  <c r="E161" i="6"/>
  <c r="E152" i="6" s="1"/>
  <c r="H142" i="6"/>
  <c r="F142" i="6"/>
  <c r="E142" i="6"/>
  <c r="H134" i="6"/>
  <c r="F134" i="6"/>
  <c r="E134" i="6"/>
  <c r="H130" i="6"/>
  <c r="H125" i="6" s="1"/>
  <c r="G130" i="6"/>
  <c r="G125" i="6" s="1"/>
  <c r="F130" i="6"/>
  <c r="F125" i="6" s="1"/>
  <c r="E130" i="6"/>
  <c r="E125" i="6" s="1"/>
  <c r="H121" i="6"/>
  <c r="H98" i="6" s="1"/>
  <c r="G121" i="6"/>
  <c r="G98" i="6" s="1"/>
  <c r="F121" i="6"/>
  <c r="F98" i="6" s="1"/>
  <c r="E121" i="6"/>
  <c r="E98" i="6" s="1"/>
  <c r="H95" i="6"/>
  <c r="G95" i="6"/>
  <c r="F95" i="6"/>
  <c r="F82" i="6" s="1"/>
  <c r="E95" i="6"/>
  <c r="E82" i="6" s="1"/>
  <c r="H75" i="6"/>
  <c r="H73" i="6" s="1"/>
  <c r="G75" i="6"/>
  <c r="G73" i="6" s="1"/>
  <c r="F75" i="6"/>
  <c r="F73" i="6" s="1"/>
  <c r="E75" i="6"/>
  <c r="E73" i="6" s="1"/>
  <c r="H62" i="6"/>
  <c r="H58" i="6" s="1"/>
  <c r="G62" i="6"/>
  <c r="G58" i="6" s="1"/>
  <c r="F62" i="6"/>
  <c r="F58" i="6" s="1"/>
  <c r="E62" i="6"/>
  <c r="E58" i="6" s="1"/>
  <c r="H55" i="6"/>
  <c r="F55" i="6"/>
  <c r="E55" i="6"/>
  <c r="H47" i="6"/>
  <c r="G47" i="6"/>
  <c r="F47" i="6"/>
  <c r="E47" i="6"/>
  <c r="H41" i="6"/>
  <c r="G41" i="6"/>
  <c r="F41" i="6"/>
  <c r="E41" i="6"/>
  <c r="H34" i="6"/>
  <c r="G34" i="6"/>
  <c r="F34" i="6"/>
  <c r="E34" i="6"/>
  <c r="H21" i="6"/>
  <c r="G21" i="6"/>
  <c r="F21" i="6"/>
  <c r="E21" i="6"/>
  <c r="H14" i="6"/>
  <c r="G14" i="6"/>
  <c r="F14" i="6"/>
  <c r="E14" i="6"/>
  <c r="H11" i="6"/>
  <c r="G11" i="6"/>
  <c r="F11" i="6"/>
  <c r="E11" i="6"/>
  <c r="E254" i="6" l="1"/>
  <c r="G254" i="6"/>
  <c r="H24" i="6"/>
  <c r="G24" i="6"/>
  <c r="F24" i="6"/>
  <c r="F451" i="6" s="1"/>
  <c r="E24" i="6"/>
  <c r="H254" i="6"/>
  <c r="H82" i="6"/>
  <c r="G451" i="6" l="1"/>
  <c r="E451" i="6"/>
  <c r="H451" i="6"/>
</calcChain>
</file>

<file path=xl/sharedStrings.xml><?xml version="1.0" encoding="utf-8"?>
<sst xmlns="http://schemas.openxmlformats.org/spreadsheetml/2006/main" count="877" uniqueCount="866">
  <si>
    <t>Skupina odborov</t>
  </si>
  <si>
    <t>Stav k 30.04.</t>
  </si>
  <si>
    <t>Stav k 31.05.</t>
  </si>
  <si>
    <t>Hutníctvo</t>
  </si>
  <si>
    <t>Strojárstvo a ostatná kovospracúvacia výroba I</t>
  </si>
  <si>
    <t>Technická chémia silikátov</t>
  </si>
  <si>
    <t>Technická a aplikovaná chémia</t>
  </si>
  <si>
    <t>Potravinárstvo</t>
  </si>
  <si>
    <t>Textil a odevníctvo</t>
  </si>
  <si>
    <t>Polygrafia a médiá</t>
  </si>
  <si>
    <t>Stavebníctvo, geodézia a kartografia</t>
  </si>
  <si>
    <t>Doprava, pošty a telekomunikácia</t>
  </si>
  <si>
    <t>špeciálne technické odbory</t>
  </si>
  <si>
    <t>Poľnohospodárstvo, lesné hospodárstvo a rozvoj vidieka I</t>
  </si>
  <si>
    <t>Veterinárske vedy</t>
  </si>
  <si>
    <t>Zdravotnícke odbory vzdelávania na SZŠ</t>
  </si>
  <si>
    <t>Ekonomika a organizácia, obchod a služby I</t>
  </si>
  <si>
    <t>Ekonomika a organizácia, obchod a služby II</t>
  </si>
  <si>
    <t>Právne vedy</t>
  </si>
  <si>
    <t>Publicistika, knihovníctvo a vedecké informácie</t>
  </si>
  <si>
    <t>Učiteľstvo</t>
  </si>
  <si>
    <t>Umenie a umeleckoremeselná tvorba I</t>
  </si>
  <si>
    <t>Umenie a umeleckoremeselná tvorba II</t>
  </si>
  <si>
    <t>Bezpečnostné služby</t>
  </si>
  <si>
    <t>Ekonomické vedy</t>
  </si>
  <si>
    <t>Pedagogické vedy</t>
  </si>
  <si>
    <t xml:space="preserve">Fyzikálno- matematické vedy </t>
  </si>
  <si>
    <t>Baníctvo, geológia, geotechnika</t>
  </si>
  <si>
    <t>strojárstvo </t>
  </si>
  <si>
    <t>Spracúvanie dreva a výroba hudobných nástrojov</t>
  </si>
  <si>
    <t>Poľnohospodárstvo, lesné hospodárstvo a rozvoj vidieka II</t>
  </si>
  <si>
    <t>Kód</t>
  </si>
  <si>
    <t>Názov</t>
  </si>
  <si>
    <t>Odbor vzdelávania</t>
  </si>
  <si>
    <t>c</t>
  </si>
  <si>
    <t>d</t>
  </si>
  <si>
    <t>Spolu za VÚC</t>
  </si>
  <si>
    <t xml:space="preserve">Dodatočná potreba </t>
  </si>
  <si>
    <t>Očakávaná potreba</t>
  </si>
  <si>
    <t>Stav k 28.02.</t>
  </si>
  <si>
    <t>a</t>
  </si>
  <si>
    <t>b</t>
  </si>
  <si>
    <t>obrábač kovov </t>
  </si>
  <si>
    <t>2387 M</t>
  </si>
  <si>
    <t>mechatronika</t>
  </si>
  <si>
    <t>mechanik strojov a zariadení</t>
  </si>
  <si>
    <t>nástrojár</t>
  </si>
  <si>
    <t>programátor obrábacích a zváracích strojov a zariadení</t>
  </si>
  <si>
    <t>puškár</t>
  </si>
  <si>
    <t>klampiar</t>
  </si>
  <si>
    <t>lakovník</t>
  </si>
  <si>
    <t>mechanik hasičskej techniky</t>
  </si>
  <si>
    <t>strojný mechanik</t>
  </si>
  <si>
    <t>mechanik opravár</t>
  </si>
  <si>
    <t>autoopravár - mechanik</t>
  </si>
  <si>
    <t>elektrotechnika</t>
  </si>
  <si>
    <t>mechanik - mechatronik</t>
  </si>
  <si>
    <t>mechanik počítačových sietí</t>
  </si>
  <si>
    <t>elektromechanik</t>
  </si>
  <si>
    <t>mechanik elektrotechnik</t>
  </si>
  <si>
    <t>biotechnológia a farmakológia</t>
  </si>
  <si>
    <t>technológia ochrany a tvorby životného prostredia</t>
  </si>
  <si>
    <t>technológia kozmetiky a chemických liečiv</t>
  </si>
  <si>
    <t>chemická informatika</t>
  </si>
  <si>
    <t>chemik operátor</t>
  </si>
  <si>
    <t>potravinárstvo</t>
  </si>
  <si>
    <t>výživa, ochrana zdravia a hodnotenie potravín</t>
  </si>
  <si>
    <t>výživa a šport</t>
  </si>
  <si>
    <t>mäsiar, lahôdkar</t>
  </si>
  <si>
    <t>mäsiar kuchár</t>
  </si>
  <si>
    <t>pekár</t>
  </si>
  <si>
    <t>cukrár</t>
  </si>
  <si>
    <t>cukrár kuchár</t>
  </si>
  <si>
    <t>cukrár pekár</t>
  </si>
  <si>
    <t>krajčír</t>
  </si>
  <si>
    <t>styling a marketing</t>
  </si>
  <si>
    <t>operátor drevárskej a nábytkárskej výroby</t>
  </si>
  <si>
    <t>stolár</t>
  </si>
  <si>
    <t>polygrafia</t>
  </si>
  <si>
    <t>grafik tlačových médií</t>
  </si>
  <si>
    <t>grafik digitálnych médií</t>
  </si>
  <si>
    <t>operátor tlače</t>
  </si>
  <si>
    <t>polygraf</t>
  </si>
  <si>
    <t>staviteľstvo</t>
  </si>
  <si>
    <t>operátor stavebnej výroby</t>
  </si>
  <si>
    <t>mechanik stavebnoinštalačných zariadení</t>
  </si>
  <si>
    <t>murár</t>
  </si>
  <si>
    <t>tesár</t>
  </si>
  <si>
    <t>montér suchých stavieb</t>
  </si>
  <si>
    <t>kachliar</t>
  </si>
  <si>
    <t>maliar</t>
  </si>
  <si>
    <t>inštalatér</t>
  </si>
  <si>
    <t>podlahár</t>
  </si>
  <si>
    <t>strechár</t>
  </si>
  <si>
    <t>geodézia, kartografia a kataster</t>
  </si>
  <si>
    <t>technik energetických zariadení budov</t>
  </si>
  <si>
    <t>elektrotechnika v doprave a telekomunikáciách</t>
  </si>
  <si>
    <t>komerčný pracovník v doprave</t>
  </si>
  <si>
    <t>prevádzka a ekonomika dopravy</t>
  </si>
  <si>
    <t>technika a prevádzka dopravy</t>
  </si>
  <si>
    <t>technik informačných a telekomunikačných technológií</t>
  </si>
  <si>
    <t>technické a informatické služby</t>
  </si>
  <si>
    <t>technické lýceum</t>
  </si>
  <si>
    <t>agropodnikanie</t>
  </si>
  <si>
    <t>záhradníctvo</t>
  </si>
  <si>
    <t>rybárstvo</t>
  </si>
  <si>
    <t>vinohradníctvo a ovocinárstvo</t>
  </si>
  <si>
    <t>záhradnícka výroba a služby</t>
  </si>
  <si>
    <t>floristika</t>
  </si>
  <si>
    <t>mechanizácia pôdohospodárstva</t>
  </si>
  <si>
    <t>bioenergetika</t>
  </si>
  <si>
    <t>agromechanizátor, opravár</t>
  </si>
  <si>
    <t>viazač - aranžér kvetín</t>
  </si>
  <si>
    <t>záhradník</t>
  </si>
  <si>
    <t>mechanizátor lesnej výroby</t>
  </si>
  <si>
    <t>rybár</t>
  </si>
  <si>
    <t>chovateľ</t>
  </si>
  <si>
    <t>asistent výživy</t>
  </si>
  <si>
    <t>farmaceutický laborant</t>
  </si>
  <si>
    <t>očný optik</t>
  </si>
  <si>
    <t>zdravotnícky asistent</t>
  </si>
  <si>
    <t>masér</t>
  </si>
  <si>
    <t>obchodná akadémia</t>
  </si>
  <si>
    <t>manažment regionálneho cestovného ruchu</t>
  </si>
  <si>
    <t>obchodné a informačné služby</t>
  </si>
  <si>
    <t>škola podnikania</t>
  </si>
  <si>
    <t>obchod a podnikanie</t>
  </si>
  <si>
    <t>služby v cestovnom ruchu</t>
  </si>
  <si>
    <t>služby a súkromné podnikanie</t>
  </si>
  <si>
    <t>kozmetička a vizážistka</t>
  </si>
  <si>
    <t>pracovník marketingu</t>
  </si>
  <si>
    <t>telová kozmetika</t>
  </si>
  <si>
    <t>manikér - pedikér</t>
  </si>
  <si>
    <t>kaderník - vizážista</t>
  </si>
  <si>
    <t>pracovník v hotelierstve a cestovnom ruchu</t>
  </si>
  <si>
    <t>obchodný pracovník</t>
  </si>
  <si>
    <t>čašník, servírka</t>
  </si>
  <si>
    <t>kuchár</t>
  </si>
  <si>
    <t>kozmetik</t>
  </si>
  <si>
    <t>aranžér</t>
  </si>
  <si>
    <t>fotograf</t>
  </si>
  <si>
    <t>kaderník</t>
  </si>
  <si>
    <t>predavač</t>
  </si>
  <si>
    <t>technicko-administratívny pracovník</t>
  </si>
  <si>
    <t>hostinský, hostinská</t>
  </si>
  <si>
    <t>masmediálne štúdiá</t>
  </si>
  <si>
    <t>informačné systémy a služby</t>
  </si>
  <si>
    <t>vychovávateľsko-opatrovateľská činnosť</t>
  </si>
  <si>
    <t>učiteľstvo pre materské školy a vychovávateľstvo</t>
  </si>
  <si>
    <t>sociálno-výchovný pracovník</t>
  </si>
  <si>
    <t>animátor voľného času</t>
  </si>
  <si>
    <t>dizajn</t>
  </si>
  <si>
    <t>úžitková fotografia</t>
  </si>
  <si>
    <t>výtvarné spracúvanie kovov a drahých kameňov</t>
  </si>
  <si>
    <t>výtvarné spracúvanie keramiky a porcelánu</t>
  </si>
  <si>
    <t>ručné výtvarné spracúvanie textílií</t>
  </si>
  <si>
    <t>konzervátorstvo a reštaurátorstvo</t>
  </si>
  <si>
    <t>kameňosochárstvo</t>
  </si>
  <si>
    <t>propagačné výtvarníctvo</t>
  </si>
  <si>
    <t>propagačná grafika</t>
  </si>
  <si>
    <t>tvorba nábytku a interiéru</t>
  </si>
  <si>
    <t>scénické výtvarníctvo</t>
  </si>
  <si>
    <t>obrazová a zvuková tvorba</t>
  </si>
  <si>
    <t>odevný dizajn</t>
  </si>
  <si>
    <t>zlatník a klenotník</t>
  </si>
  <si>
    <t>umelecký stolár</t>
  </si>
  <si>
    <t>3916 M</t>
  </si>
  <si>
    <t>3795 K</t>
  </si>
  <si>
    <t>klientsky manažér pošty</t>
  </si>
  <si>
    <t>4336 M 04</t>
  </si>
  <si>
    <t xml:space="preserve">4562 H </t>
  </si>
  <si>
    <t>lesokrajinár</t>
  </si>
  <si>
    <t xml:space="preserve">6343 M </t>
  </si>
  <si>
    <t>športový manažment</t>
  </si>
  <si>
    <t xml:space="preserve">8226 Q </t>
  </si>
  <si>
    <t>hudobno-dramatické umenie</t>
  </si>
  <si>
    <t>8228 Q</t>
  </si>
  <si>
    <t>spev</t>
  </si>
  <si>
    <t>hudba</t>
  </si>
  <si>
    <t>8227 Q</t>
  </si>
  <si>
    <t>tanec</t>
  </si>
  <si>
    <t xml:space="preserve">7232 M </t>
  </si>
  <si>
    <t>marketingová komunikácia</t>
  </si>
  <si>
    <t>8279 M</t>
  </si>
  <si>
    <t>dizajn a tvarovanie dreva</t>
  </si>
  <si>
    <t>keramický dizajn</t>
  </si>
  <si>
    <t>5358 M</t>
  </si>
  <si>
    <t>zubný asistent</t>
  </si>
  <si>
    <t>5308 M</t>
  </si>
  <si>
    <t>zdravotnícky laborant</t>
  </si>
  <si>
    <t>5314 M</t>
  </si>
  <si>
    <t>ortopedický technik</t>
  </si>
  <si>
    <t>8259 M</t>
  </si>
  <si>
    <t>animovaná tvorba</t>
  </si>
  <si>
    <t>reklamná tvorba</t>
  </si>
  <si>
    <t>8283 M</t>
  </si>
  <si>
    <t>6323 K</t>
  </si>
  <si>
    <t>hotelová akadémia</t>
  </si>
  <si>
    <t>6481 H</t>
  </si>
  <si>
    <t>skladový operátor</t>
  </si>
  <si>
    <t>8221 M 11</t>
  </si>
  <si>
    <t>8221 M 05</t>
  </si>
  <si>
    <t>2683 H 11</t>
  </si>
  <si>
    <t>2413 K</t>
  </si>
  <si>
    <t>2423 H</t>
  </si>
  <si>
    <t>2426 K</t>
  </si>
  <si>
    <t>2432 H</t>
  </si>
  <si>
    <t>2433 H</t>
  </si>
  <si>
    <t>2439 H</t>
  </si>
  <si>
    <t>2447 K</t>
  </si>
  <si>
    <t>2435 H 01</t>
  </si>
  <si>
    <t>2435 H 02</t>
  </si>
  <si>
    <t>2464 H</t>
  </si>
  <si>
    <t>2466 H</t>
  </si>
  <si>
    <t>2466 H 02</t>
  </si>
  <si>
    <t>2487 H</t>
  </si>
  <si>
    <t>2487 H 01</t>
  </si>
  <si>
    <t>2679 K</t>
  </si>
  <si>
    <t>2682 K</t>
  </si>
  <si>
    <t>2683 H</t>
  </si>
  <si>
    <t>2697 K</t>
  </si>
  <si>
    <t>2840 M</t>
  </si>
  <si>
    <t>2841 M</t>
  </si>
  <si>
    <t>2847 M</t>
  </si>
  <si>
    <t>2848 M</t>
  </si>
  <si>
    <t>2860 K</t>
  </si>
  <si>
    <t>2940 M</t>
  </si>
  <si>
    <t>2940 M 08</t>
  </si>
  <si>
    <t>2940 M 09</t>
  </si>
  <si>
    <t>2949 M</t>
  </si>
  <si>
    <t>2951 M</t>
  </si>
  <si>
    <t>2955 H</t>
  </si>
  <si>
    <t>2956 H</t>
  </si>
  <si>
    <t>2962 H</t>
  </si>
  <si>
    <t>2964 H</t>
  </si>
  <si>
    <t>2977 H</t>
  </si>
  <si>
    <t>2978 H</t>
  </si>
  <si>
    <t>3152 H</t>
  </si>
  <si>
    <t>3158 M</t>
  </si>
  <si>
    <t>3336 M 02</t>
  </si>
  <si>
    <t>3341 K</t>
  </si>
  <si>
    <t>3355 H</t>
  </si>
  <si>
    <t>3446 K</t>
  </si>
  <si>
    <t>3447 K</t>
  </si>
  <si>
    <t>3457 K</t>
  </si>
  <si>
    <t>3650 M</t>
  </si>
  <si>
    <t>3656 K</t>
  </si>
  <si>
    <t xml:space="preserve">3658 K </t>
  </si>
  <si>
    <t>3661 H</t>
  </si>
  <si>
    <t>3663 H</t>
  </si>
  <si>
    <t>3668 H</t>
  </si>
  <si>
    <t>3673 H</t>
  </si>
  <si>
    <t>3675 H</t>
  </si>
  <si>
    <t>3678 H</t>
  </si>
  <si>
    <t>3680 H</t>
  </si>
  <si>
    <t>3684 H</t>
  </si>
  <si>
    <t>3692 M</t>
  </si>
  <si>
    <t>3693 K</t>
  </si>
  <si>
    <t>3739 M</t>
  </si>
  <si>
    <t>3759 K</t>
  </si>
  <si>
    <t>3760 M</t>
  </si>
  <si>
    <t>3765 M</t>
  </si>
  <si>
    <t>3778 K</t>
  </si>
  <si>
    <t>3917 M</t>
  </si>
  <si>
    <t>3918 M</t>
  </si>
  <si>
    <t>4215 M</t>
  </si>
  <si>
    <t>4228 M</t>
  </si>
  <si>
    <t>4239 M</t>
  </si>
  <si>
    <t>4243 M</t>
  </si>
  <si>
    <t>4246 M</t>
  </si>
  <si>
    <t>4524 H</t>
  </si>
  <si>
    <t>4569 H</t>
  </si>
  <si>
    <t>4571 H</t>
  </si>
  <si>
    <t>4575 H</t>
  </si>
  <si>
    <t>4578 H</t>
  </si>
  <si>
    <t>5304 M</t>
  </si>
  <si>
    <t>5311 M</t>
  </si>
  <si>
    <t>5312 M</t>
  </si>
  <si>
    <t>5356 M</t>
  </si>
  <si>
    <t>5370 M</t>
  </si>
  <si>
    <t>6317 M</t>
  </si>
  <si>
    <t>6324 M</t>
  </si>
  <si>
    <t>6341 M</t>
  </si>
  <si>
    <t>6352 M</t>
  </si>
  <si>
    <t>6355 M</t>
  </si>
  <si>
    <t>6362 M</t>
  </si>
  <si>
    <t>6405 K</t>
  </si>
  <si>
    <t>6422 K</t>
  </si>
  <si>
    <t>6424 H</t>
  </si>
  <si>
    <t>6425 K</t>
  </si>
  <si>
    <t>6432 K</t>
  </si>
  <si>
    <t>6442 K</t>
  </si>
  <si>
    <t>6444 H</t>
  </si>
  <si>
    <t>6444 K</t>
  </si>
  <si>
    <t>6445 H</t>
  </si>
  <si>
    <t>6445 K</t>
  </si>
  <si>
    <t>6446 K</t>
  </si>
  <si>
    <t>6451 H</t>
  </si>
  <si>
    <t>6452 H</t>
  </si>
  <si>
    <t>6456 H</t>
  </si>
  <si>
    <t>6460 H</t>
  </si>
  <si>
    <t>6475 H</t>
  </si>
  <si>
    <t>6489 H</t>
  </si>
  <si>
    <t>7218 M</t>
  </si>
  <si>
    <t>7237 M</t>
  </si>
  <si>
    <t>7646 M</t>
  </si>
  <si>
    <t>7649 M</t>
  </si>
  <si>
    <t>7661 M</t>
  </si>
  <si>
    <t>7662 M</t>
  </si>
  <si>
    <t>8221 M</t>
  </si>
  <si>
    <t>8233 M 01</t>
  </si>
  <si>
    <t>8234 M</t>
  </si>
  <si>
    <t>8238 M</t>
  </si>
  <si>
    <t>8245 M 01</t>
  </si>
  <si>
    <t>8248 M</t>
  </si>
  <si>
    <t>8260 M</t>
  </si>
  <si>
    <t>8261 M</t>
  </si>
  <si>
    <t>8269 M</t>
  </si>
  <si>
    <t>8289 M</t>
  </si>
  <si>
    <t>8294 M 01</t>
  </si>
  <si>
    <t>8298 M</t>
  </si>
  <si>
    <t>8545 H</t>
  </si>
  <si>
    <t>8557 H</t>
  </si>
  <si>
    <t>6329 M 01</t>
  </si>
  <si>
    <t>6354 M 04</t>
  </si>
  <si>
    <t>2435 H</t>
  </si>
  <si>
    <t>klampiar - strojárska výroba</t>
  </si>
  <si>
    <t>klampiar - stavebná výroba</t>
  </si>
  <si>
    <t xml:space="preserve">autoopravár </t>
  </si>
  <si>
    <t>mechanik opravár - stroje a zariadenia</t>
  </si>
  <si>
    <t>2487 H 02</t>
  </si>
  <si>
    <t>autoopravár - elektrikár</t>
  </si>
  <si>
    <t>autoopravár - karosár</t>
  </si>
  <si>
    <t>autoopravár - lakovník</t>
  </si>
  <si>
    <t>2487 H 03</t>
  </si>
  <si>
    <t>2487 H 04</t>
  </si>
  <si>
    <t>2683 H 12</t>
  </si>
  <si>
    <t>elektromechanik – silnoprúdová technika</t>
  </si>
  <si>
    <t>2683 H 13</t>
  </si>
  <si>
    <t>2683 H 14</t>
  </si>
  <si>
    <t>2683 H 15</t>
  </si>
  <si>
    <t>elektromechanik – automatizačná technika</t>
  </si>
  <si>
    <t>elektromechanik – telekomunikačná technika</t>
  </si>
  <si>
    <t>elektromechanik –oznamovacia zabezpečovaciatechnika</t>
  </si>
  <si>
    <t>2675 M</t>
  </si>
  <si>
    <t xml:space="preserve">3336 M  </t>
  </si>
  <si>
    <t>drevárstvo a nábytkárstvo</t>
  </si>
  <si>
    <t>drevárstvo a nábytkárstvo - nábytkárstvo</t>
  </si>
  <si>
    <t xml:space="preserve">3431 M 01 </t>
  </si>
  <si>
    <t>3431 M 02</t>
  </si>
  <si>
    <t xml:space="preserve">polygrafia – polygrafická technológia                     </t>
  </si>
  <si>
    <t>polygrafia – grafika tlačovín</t>
  </si>
  <si>
    <t>3473 H 06</t>
  </si>
  <si>
    <t>polygraf – grafik</t>
  </si>
  <si>
    <t>3473 H 07</t>
  </si>
  <si>
    <t>polygraf – tlačiar</t>
  </si>
  <si>
    <t>3473 H 08</t>
  </si>
  <si>
    <t>polygraf – knihár</t>
  </si>
  <si>
    <t>4210 M 04</t>
  </si>
  <si>
    <t>4210 M 17</t>
  </si>
  <si>
    <t>4210 M 18</t>
  </si>
  <si>
    <t xml:space="preserve">4210 M </t>
  </si>
  <si>
    <t>4211 M 17</t>
  </si>
  <si>
    <t>záhradníctvo – viazačstvo a aranžérstvo</t>
  </si>
  <si>
    <t>4211 M 26</t>
  </si>
  <si>
    <t>záhradníctvo – sadovnícka a krajinárska tvorba</t>
  </si>
  <si>
    <t xml:space="preserve">4211 M </t>
  </si>
  <si>
    <t>4227 M 02</t>
  </si>
  <si>
    <t>vinohradníctvo a ovocinárstvo – podnikanie</t>
  </si>
  <si>
    <t>4227 M 03</t>
  </si>
  <si>
    <t>vinohradníctvo a ovocinárstvo – agroturistika</t>
  </si>
  <si>
    <t xml:space="preserve">4227 M 05 </t>
  </si>
  <si>
    <t>vinohradníctvo a ovocinárstvo – somelierstvo</t>
  </si>
  <si>
    <t xml:space="preserve">4580 H </t>
  </si>
  <si>
    <t>obchodné a informačné služby – medzinárodné obchodné vzťahy</t>
  </si>
  <si>
    <t xml:space="preserve">6329 M </t>
  </si>
  <si>
    <t>služby a súkromné podnikanie – marketing</t>
  </si>
  <si>
    <t>dizajn – grafický a priestorový dizajn</t>
  </si>
  <si>
    <t>dizajn – priemyselný dizajn</t>
  </si>
  <si>
    <t>výtvarné spracúvanie kovov a drahých kameňov – zlatníctvo a strieborníctvo</t>
  </si>
  <si>
    <t xml:space="preserve">8233 M </t>
  </si>
  <si>
    <t>konzervátorstvo a reštaurátorstvo – drevorezieb</t>
  </si>
  <si>
    <t>8245 M</t>
  </si>
  <si>
    <t>obrazová a zvuková tvorba – kamera, zvuk, strih</t>
  </si>
  <si>
    <t xml:space="preserve">8294 M </t>
  </si>
  <si>
    <t>2381 M</t>
  </si>
  <si>
    <t>4580 H 02</t>
  </si>
  <si>
    <t>2497 K</t>
  </si>
  <si>
    <t>mechanik automobilových liniek</t>
  </si>
  <si>
    <t>3370 H</t>
  </si>
  <si>
    <t>čalúnik</t>
  </si>
  <si>
    <t xml:space="preserve">3431 M </t>
  </si>
  <si>
    <t xml:space="preserve">3473 H </t>
  </si>
  <si>
    <t>mechanik lietadiel</t>
  </si>
  <si>
    <t xml:space="preserve">4336 M </t>
  </si>
  <si>
    <t>veterinárne zdravotníctvo a hygiena</t>
  </si>
  <si>
    <t>6336 M</t>
  </si>
  <si>
    <t xml:space="preserve">6354 M </t>
  </si>
  <si>
    <t>8297 M</t>
  </si>
  <si>
    <t>fotografický dizajn</t>
  </si>
  <si>
    <t>9245 M</t>
  </si>
  <si>
    <t>ochrana osôb a majetku</t>
  </si>
  <si>
    <t>2495 K</t>
  </si>
  <si>
    <t>autotronik</t>
  </si>
  <si>
    <t>8296 M</t>
  </si>
  <si>
    <t>grafický dizajn</t>
  </si>
  <si>
    <t>8290 M</t>
  </si>
  <si>
    <t>masmediálna tvorba</t>
  </si>
  <si>
    <t>6429 K</t>
  </si>
  <si>
    <t>komerčný fotograf</t>
  </si>
  <si>
    <t>4553 K</t>
  </si>
  <si>
    <t>podnikateľ pre rozvoj vidieka</t>
  </si>
  <si>
    <t>Gymnáziá</t>
  </si>
  <si>
    <t xml:space="preserve">7902 J </t>
  </si>
  <si>
    <t>gymnázium</t>
  </si>
  <si>
    <t>7902 J 77</t>
  </si>
  <si>
    <t xml:space="preserve">gymnázium - šport </t>
  </si>
  <si>
    <t>7902 J 74</t>
  </si>
  <si>
    <t>gymnázium - bilingválne štúdium</t>
  </si>
  <si>
    <t>logistika</t>
  </si>
  <si>
    <t>3968 M</t>
  </si>
  <si>
    <t xml:space="preserve">8229 Q </t>
  </si>
  <si>
    <t xml:space="preserve">8288 M </t>
  </si>
  <si>
    <t>4227 M</t>
  </si>
  <si>
    <t xml:space="preserve">mechanik opravár-plynárenské zariadenia  </t>
  </si>
  <si>
    <t>mechanik špecialista automobilovej výroby</t>
  </si>
  <si>
    <t>chémia a životné prostredie</t>
  </si>
  <si>
    <t>chemik - chemickotechnologické procesy</t>
  </si>
  <si>
    <t>potravinárstvo - potravinár, kvalitár</t>
  </si>
  <si>
    <t>cukrovinkár, pečivár</t>
  </si>
  <si>
    <t>operátor kožiarskej výroby</t>
  </si>
  <si>
    <t>životné prostredie</t>
  </si>
  <si>
    <t>polytechnika</t>
  </si>
  <si>
    <t>bezpečnosť a ochrana zdravia pri práci</t>
  </si>
  <si>
    <t xml:space="preserve">lesníctvo   </t>
  </si>
  <si>
    <t>lesníctvo -krajinná ekológia</t>
  </si>
  <si>
    <t>pracovník pre záhradnú tvorbu, zeleň a služby</t>
  </si>
  <si>
    <t>sanitár</t>
  </si>
  <si>
    <t>obchodná akadémia- bilingválne štúdium</t>
  </si>
  <si>
    <t>ekonomické lýceum</t>
  </si>
  <si>
    <t>umelecký kováč a zámočník</t>
  </si>
  <si>
    <t>Kalendárny rok 2017</t>
  </si>
  <si>
    <t>Potreby trhu práce</t>
  </si>
  <si>
    <t>2176 H</t>
  </si>
  <si>
    <t xml:space="preserve">mechanik banských prevádzok </t>
  </si>
  <si>
    <t>mechanik číslicovo riadených strojov</t>
  </si>
  <si>
    <t>2419 K</t>
  </si>
  <si>
    <t>operátor ekologických zariadení</t>
  </si>
  <si>
    <t>2466 H 21</t>
  </si>
  <si>
    <t>mechanik opravár - hasičská technika</t>
  </si>
  <si>
    <t>2734 K</t>
  </si>
  <si>
    <t>2738 H</t>
  </si>
  <si>
    <t>operátor sklárskej výroby</t>
  </si>
  <si>
    <t>2738 H 01</t>
  </si>
  <si>
    <t>operátor sklárskej výroby - výroba dutého a lisovaného skla</t>
  </si>
  <si>
    <t>2738 H 02</t>
  </si>
  <si>
    <t>operátor sklárskej výroby - obsluha sklárskych automatov</t>
  </si>
  <si>
    <t>2738 H 03</t>
  </si>
  <si>
    <t>operátor sklárskej výroby - maľba skla a keramiky</t>
  </si>
  <si>
    <t>2738 H 04</t>
  </si>
  <si>
    <t>2738 H 05</t>
  </si>
  <si>
    <t>operátor sklárskej výroby - výroba bižutérie a ozdobných predmetov</t>
  </si>
  <si>
    <t>2738 H 06</t>
  </si>
  <si>
    <t>operátor sklárskej výroby - brúsenie skla</t>
  </si>
  <si>
    <t>2849 M</t>
  </si>
  <si>
    <t>kontrolné analytické metódy</t>
  </si>
  <si>
    <t xml:space="preserve">2859 K </t>
  </si>
  <si>
    <t>operátor gumárskej a plastikárskej výroby</t>
  </si>
  <si>
    <t>2866 H</t>
  </si>
  <si>
    <t>gumár plastikár</t>
  </si>
  <si>
    <t>2885 M</t>
  </si>
  <si>
    <t>chemická výroba</t>
  </si>
  <si>
    <t>2889 H 01</t>
  </si>
  <si>
    <t>chemik</t>
  </si>
  <si>
    <t>2954 H</t>
  </si>
  <si>
    <t>mäsiar</t>
  </si>
  <si>
    <t xml:space="preserve">2958 K </t>
  </si>
  <si>
    <t>2960 K</t>
  </si>
  <si>
    <t>operátor potravinárskej výroby</t>
  </si>
  <si>
    <t>2980 H</t>
  </si>
  <si>
    <t>biochemik</t>
  </si>
  <si>
    <t>2987 H 01</t>
  </si>
  <si>
    <t>biochemik - mliekarská výroba</t>
  </si>
  <si>
    <t xml:space="preserve">3125 M </t>
  </si>
  <si>
    <t xml:space="preserve">odevníctvo </t>
  </si>
  <si>
    <t>3137 K</t>
  </si>
  <si>
    <t xml:space="preserve">operátor odevnej výroby </t>
  </si>
  <si>
    <t>3231 M</t>
  </si>
  <si>
    <t>výroba obuvi a galantérneho tovaru</t>
  </si>
  <si>
    <t>3247 K</t>
  </si>
  <si>
    <t>technik obuvníckej výroby</t>
  </si>
  <si>
    <t>3250 H</t>
  </si>
  <si>
    <t xml:space="preserve">remenár sedlár </t>
  </si>
  <si>
    <t xml:space="preserve">3251 H </t>
  </si>
  <si>
    <t xml:space="preserve">kožušník </t>
  </si>
  <si>
    <t>3274 H</t>
  </si>
  <si>
    <t>obuvník</t>
  </si>
  <si>
    <t>3336 M 01</t>
  </si>
  <si>
    <t>drevárstvo a nábytkárstvo - drevárstvo</t>
  </si>
  <si>
    <t>3679 H</t>
  </si>
  <si>
    <t>sklenár</t>
  </si>
  <si>
    <t xml:space="preserve">3688 H </t>
  </si>
  <si>
    <t>kominár</t>
  </si>
  <si>
    <t>3758 K</t>
  </si>
  <si>
    <t>3762 H</t>
  </si>
  <si>
    <t>železničiar</t>
  </si>
  <si>
    <t>3767 M</t>
  </si>
  <si>
    <t>dopravná akadémia</t>
  </si>
  <si>
    <t>3776 K 01</t>
  </si>
  <si>
    <t>mechanik lietadiel - mechanika</t>
  </si>
  <si>
    <t>3776 K 02</t>
  </si>
  <si>
    <t>mechanik lietadiel - avionika</t>
  </si>
  <si>
    <t>3917 M 04</t>
  </si>
  <si>
    <t>3917 M 10</t>
  </si>
  <si>
    <t>3917 M 11</t>
  </si>
  <si>
    <t>technické a informačné služby - obuvníctvo</t>
  </si>
  <si>
    <t>4210 M 02</t>
  </si>
  <si>
    <t>agropodnikanie - poľnohospodárske služby</t>
  </si>
  <si>
    <t>4210 M 13</t>
  </si>
  <si>
    <t>agropodnikanie - alternatívne poľnohospodárstvo</t>
  </si>
  <si>
    <t>4210 M 16</t>
  </si>
  <si>
    <t>agropodnikanie – pestovateľstvo</t>
  </si>
  <si>
    <t>4236 M</t>
  </si>
  <si>
    <t>ekonomika pôdohospodárstva</t>
  </si>
  <si>
    <t>agromechatronik</t>
  </si>
  <si>
    <t>4561 H</t>
  </si>
  <si>
    <t>poľnohospodár</t>
  </si>
  <si>
    <t>4561 H 01</t>
  </si>
  <si>
    <t>4561 H 02</t>
  </si>
  <si>
    <t>poľnohospodár - farmárstvo</t>
  </si>
  <si>
    <t>4561 H 03</t>
  </si>
  <si>
    <t>poľnohospodár - služby</t>
  </si>
  <si>
    <t>4567 H</t>
  </si>
  <si>
    <t>poľnohospodárka pre služby na vidieku</t>
  </si>
  <si>
    <t>4580 H 03</t>
  </si>
  <si>
    <t>chovateľ – chov oviec</t>
  </si>
  <si>
    <t>4586 H</t>
  </si>
  <si>
    <t>6354 M 01</t>
  </si>
  <si>
    <t>služby a súkromné podnikanie - hotelierstvo</t>
  </si>
  <si>
    <t>8235 M</t>
  </si>
  <si>
    <t xml:space="preserve">výtvarné spracúvanie skla </t>
  </si>
  <si>
    <t>8235 M 02</t>
  </si>
  <si>
    <t>výtvarné spracúvanie skla – brúsenie skla</t>
  </si>
  <si>
    <t>8235 M 03</t>
  </si>
  <si>
    <t>výtvarné spracúvanie skla - hutnícke tvarovanie skla</t>
  </si>
  <si>
    <t>8235 M 04</t>
  </si>
  <si>
    <t>výtvarné spracúvanie skla – maľovanie a leptanie skla</t>
  </si>
  <si>
    <t>8235 M 07</t>
  </si>
  <si>
    <t>výtvarné spracúvanie skla - vzorkárstvo sklenej bižutérie</t>
  </si>
  <si>
    <t>8235 M 11</t>
  </si>
  <si>
    <t xml:space="preserve">výtvarné spracúvanie skla - výroba sklenej vitráže </t>
  </si>
  <si>
    <t xml:space="preserve">8244 M </t>
  </si>
  <si>
    <t>modelárstvo a navrhovanie obuvi a módnych doplnkov</t>
  </si>
  <si>
    <t>8270 M</t>
  </si>
  <si>
    <t>scénická kostýmová tvorba</t>
  </si>
  <si>
    <t>8271 M</t>
  </si>
  <si>
    <t>digitálna maľba - koncept art</t>
  </si>
  <si>
    <t>8284 M</t>
  </si>
  <si>
    <t>dizajn a tvarovanie skla exper.</t>
  </si>
  <si>
    <t>8292 M</t>
  </si>
  <si>
    <t>8299 M</t>
  </si>
  <si>
    <t>dizajn interiéru</t>
  </si>
  <si>
    <t>umeleckoremeselné spracúvanie dreva</t>
  </si>
  <si>
    <t>8504 K 01</t>
  </si>
  <si>
    <t>umeleckoremeselné spracúvanie dreva - stolárske práce</t>
  </si>
  <si>
    <t>umeleckoremeselné spracúvanie dreva - čalúnnické a dekoratérske práce</t>
  </si>
  <si>
    <t>8513 K</t>
  </si>
  <si>
    <t>umeleckoremeselné spracúvanie kože</t>
  </si>
  <si>
    <t>8555 H</t>
  </si>
  <si>
    <t>umelecký rezbár</t>
  </si>
  <si>
    <t>8559 H</t>
  </si>
  <si>
    <t>umelecký čalúnnik a dekoratér</t>
  </si>
  <si>
    <t>8582 H</t>
  </si>
  <si>
    <t>umelecký krajčír</t>
  </si>
  <si>
    <t>operátor strojárskej výroby</t>
  </si>
  <si>
    <t>mechanik opravár - koľajové vozidlá</t>
  </si>
  <si>
    <t>elektromechan.-chladiace zariadenia a tep.čerp </t>
  </si>
  <si>
    <t>chemik-spracúvanie kaučuku a plastov </t>
  </si>
  <si>
    <t>mlynár, cestovinár</t>
  </si>
  <si>
    <t xml:space="preserve">2987 H </t>
  </si>
  <si>
    <t>krajčír - dámske odevy </t>
  </si>
  <si>
    <t>kamenár </t>
  </si>
  <si>
    <t>ochrana osôb a majetku pred požiarom</t>
  </si>
  <si>
    <t>vinohradníctvo a ovocinárstvo - prevádzka</t>
  </si>
  <si>
    <t>úžitková maľba </t>
  </si>
  <si>
    <t>hudba - hra na klavíri </t>
  </si>
  <si>
    <t>hudba-hra na fl,hob,klar,fag,trub,les.r.poz,tu </t>
  </si>
  <si>
    <t>hudba-hra na hus,viol,čel,kontr,har,git,cimbal </t>
  </si>
  <si>
    <t>hudba-hra na akordeóne</t>
  </si>
  <si>
    <t>tvorba hračiek a dekoratívnych predmetov </t>
  </si>
  <si>
    <t xml:space="preserve">nástenná maľba v architektúre </t>
  </si>
  <si>
    <t>scénická dekoračná tvorba a reprodukčná maľba </t>
  </si>
  <si>
    <t>tvorba vitrážneho skla a smaltu </t>
  </si>
  <si>
    <t>umelecký smaltér </t>
  </si>
  <si>
    <t>umelecký keramik</t>
  </si>
  <si>
    <t>mechanik opravár - lesné stroje a zariadenia </t>
  </si>
  <si>
    <t>bezpečnostné systémy v doprave a priemysle </t>
  </si>
  <si>
    <t>potravinárstvo - podnikanie v potravinárstve </t>
  </si>
  <si>
    <t>drevárstvo a nábytkárstvo-manažment v drevárstve </t>
  </si>
  <si>
    <t>manipulant poštovej prevádzky a prepravy</t>
  </si>
  <si>
    <t>lesníctvo - lesnícka prevádzka </t>
  </si>
  <si>
    <t>operátor lesnej techniky </t>
  </si>
  <si>
    <t>informačné technológie a info.služby v obchode </t>
  </si>
  <si>
    <t>tanec - klasický tanec</t>
  </si>
  <si>
    <t>hudba - skladba </t>
  </si>
  <si>
    <t>hudba - dirigovanie </t>
  </si>
  <si>
    <t>hudba - hra na organe </t>
  </si>
  <si>
    <t>hudba - cirkevná hudba </t>
  </si>
  <si>
    <t>textilné výtvarníctvo </t>
  </si>
  <si>
    <t xml:space="preserve">8504 K </t>
  </si>
  <si>
    <t>2262 K</t>
  </si>
  <si>
    <t xml:space="preserve">hutník operátor </t>
  </si>
  <si>
    <t xml:space="preserve">2888 K </t>
  </si>
  <si>
    <t>operátor farmaceutickej výroby</t>
  </si>
  <si>
    <t>2987 H 02</t>
  </si>
  <si>
    <t>biochemik - výroba piva a sladu</t>
  </si>
  <si>
    <t xml:space="preserve">3152 H 01 </t>
  </si>
  <si>
    <t xml:space="preserve">krajčír - pánske odevy                                </t>
  </si>
  <si>
    <t xml:space="preserve">4211 M 16 </t>
  </si>
  <si>
    <t xml:space="preserve">4234 M </t>
  </si>
  <si>
    <t>chovateľ - chov koní a jazdectvo</t>
  </si>
  <si>
    <t>8233 M 02</t>
  </si>
  <si>
    <t>výtvarné spracúvanie kovov a drahých kameňov - umelecké zámočníctvo a kováčstvo</t>
  </si>
  <si>
    <t>8233 M 03</t>
  </si>
  <si>
    <t>výtvarné spracúvanie kovov a drahých kameňov - plošné a plastické rytie kovov</t>
  </si>
  <si>
    <t>8233 M 04</t>
  </si>
  <si>
    <t>výtvarné spracúvanie kovov a drahých kameňov - umelecké odlievanie</t>
  </si>
  <si>
    <t xml:space="preserve">8245 M 02 </t>
  </si>
  <si>
    <t xml:space="preserve">konzervátorstvo a reštaurátorstvo - kovy </t>
  </si>
  <si>
    <t>8245 M 05</t>
  </si>
  <si>
    <t>8245 M 09</t>
  </si>
  <si>
    <t>8267 M</t>
  </si>
  <si>
    <t>štukatérstvo</t>
  </si>
  <si>
    <t xml:space="preserve">8266 M </t>
  </si>
  <si>
    <t>8273 M</t>
  </si>
  <si>
    <t>8278 M</t>
  </si>
  <si>
    <t>maskérska tvorba</t>
  </si>
  <si>
    <t>umeleckoremeselné spracúvanie kovov</t>
  </si>
  <si>
    <t>obalová technika</t>
  </si>
  <si>
    <t>masér pre zrakovo hendikepovaných</t>
  </si>
  <si>
    <t xml:space="preserve">ekonomické a obchodné služby                                </t>
  </si>
  <si>
    <t xml:space="preserve">právo a podnikanie                                          </t>
  </si>
  <si>
    <t xml:space="preserve">informačné a digitálne technológie                          </t>
  </si>
  <si>
    <t xml:space="preserve">hudobno-dramatické umenie                                   </t>
  </si>
  <si>
    <t>hudobno-dramatické umenie - muzikál</t>
  </si>
  <si>
    <t>geológia,geotechnika a environmentalistika </t>
  </si>
  <si>
    <t>elektromechanik –úžitková technika</t>
  </si>
  <si>
    <t>technik vodár, vodohospodár </t>
  </si>
  <si>
    <t>2157 M</t>
  </si>
  <si>
    <t>2430 H</t>
  </si>
  <si>
    <t xml:space="preserve">2466 H 01                </t>
  </si>
  <si>
    <t>2466 H 04</t>
  </si>
  <si>
    <t>2466 H 10</t>
  </si>
  <si>
    <t>2488 H</t>
  </si>
  <si>
    <t>2683 H 17</t>
  </si>
  <si>
    <t>2684 K</t>
  </si>
  <si>
    <t xml:space="preserve">2880 K                           </t>
  </si>
  <si>
    <t xml:space="preserve">2889 H                           </t>
  </si>
  <si>
    <t>2963 H</t>
  </si>
  <si>
    <t xml:space="preserve">2965 H                                                </t>
  </si>
  <si>
    <t>3243 K</t>
  </si>
  <si>
    <t>3336 M 04</t>
  </si>
  <si>
    <t>3349 K</t>
  </si>
  <si>
    <t>3667 K</t>
  </si>
  <si>
    <t>3672 H</t>
  </si>
  <si>
    <t>3763 H</t>
  </si>
  <si>
    <t xml:space="preserve">3917 M 02         </t>
  </si>
  <si>
    <t xml:space="preserve">3917 M 03         </t>
  </si>
  <si>
    <t xml:space="preserve">3917 M 06         </t>
  </si>
  <si>
    <t xml:space="preserve">3917 M 09         </t>
  </si>
  <si>
    <t>3917 M 12</t>
  </si>
  <si>
    <t>3920 M</t>
  </si>
  <si>
    <t>3964 M</t>
  </si>
  <si>
    <t>3965 M</t>
  </si>
  <si>
    <t>4210 M 08</t>
  </si>
  <si>
    <t>4210 M 11</t>
  </si>
  <si>
    <t>4219 M</t>
  </si>
  <si>
    <t>4227 M 01</t>
  </si>
  <si>
    <t>4336 M 01</t>
  </si>
  <si>
    <t>4336 M 02</t>
  </si>
  <si>
    <t>4336 M 03</t>
  </si>
  <si>
    <t>4529 H</t>
  </si>
  <si>
    <t>4556 K</t>
  </si>
  <si>
    <t>5371 H</t>
  </si>
  <si>
    <t>6325 M</t>
  </si>
  <si>
    <t>6337 M</t>
  </si>
  <si>
    <t>6328 M</t>
  </si>
  <si>
    <t>5376 M</t>
  </si>
  <si>
    <t>6857 M</t>
  </si>
  <si>
    <t>7235 M</t>
  </si>
  <si>
    <t>8221 M 09</t>
  </si>
  <si>
    <t>8222 M</t>
  </si>
  <si>
    <t xml:space="preserve">8223 M </t>
  </si>
  <si>
    <t>8226 Q</t>
  </si>
  <si>
    <t>8226 Q 01</t>
  </si>
  <si>
    <t>8227 Q 01</t>
  </si>
  <si>
    <t>8229 Q 01</t>
  </si>
  <si>
    <t>8229 Q 02</t>
  </si>
  <si>
    <t>8229 Q 03</t>
  </si>
  <si>
    <t>8229 Q 04</t>
  </si>
  <si>
    <t>8229 Q 05</t>
  </si>
  <si>
    <t>8229 Q 06</t>
  </si>
  <si>
    <t>8229 Q 07</t>
  </si>
  <si>
    <t>8229 Q 08</t>
  </si>
  <si>
    <t>8236 M</t>
  </si>
  <si>
    <t>8240 M</t>
  </si>
  <si>
    <t>8295 M</t>
  </si>
  <si>
    <t>8503 K</t>
  </si>
  <si>
    <t>8503 K 01</t>
  </si>
  <si>
    <t>8504 K 02</t>
  </si>
  <si>
    <t>8504 K 03</t>
  </si>
  <si>
    <t xml:space="preserve">8541 H                                      </t>
  </si>
  <si>
    <t>8564 H</t>
  </si>
  <si>
    <t>8573 H</t>
  </si>
  <si>
    <t>Rámcová prognóza novoprijatých žiakov určená MŠVVaŠ SR</t>
  </si>
  <si>
    <t>veterinárne zdravotníctvo a hygiena -  chov hospodárskych zvierat</t>
  </si>
  <si>
    <t>veterinárne zdravotníctvo a hygiena - hygienická a laboratórna služba</t>
  </si>
  <si>
    <t>veterinárne zdravotníctvo a hygiena - chov cudzokrajných zvierat</t>
  </si>
  <si>
    <t>veterinárne zdravotníctvo a hygiena - drobnochov</t>
  </si>
  <si>
    <t>4532 K</t>
  </si>
  <si>
    <t xml:space="preserve">salašník, salašníčka </t>
  </si>
  <si>
    <t xml:space="preserve">4582 H </t>
  </si>
  <si>
    <t>včelár, včelárka</t>
  </si>
  <si>
    <t xml:space="preserve">inf.technológie a inf. služby v cestovnom ruchu </t>
  </si>
  <si>
    <t xml:space="preserve">dizajn exteriéru </t>
  </si>
  <si>
    <t>umeleckoremeselné spracúvanie kovov - kováčske a zámočnícke práce </t>
  </si>
  <si>
    <t>umeleckoremeselné spracúvanie dreva - rezbárske práce </t>
  </si>
  <si>
    <t xml:space="preserve">pracovník v potravinárstve - výroba trvanlivých potravín </t>
  </si>
  <si>
    <t xml:space="preserve">podnikanie v chovoch spoločenských, cudzokrajných a malých zvierat </t>
  </si>
  <si>
    <t>4240 M</t>
  </si>
  <si>
    <t>záhradný dizajn</t>
  </si>
  <si>
    <t>4338 M</t>
  </si>
  <si>
    <t xml:space="preserve">technik sklárskej výroby </t>
  </si>
  <si>
    <t xml:space="preserve">kontrolór potravín </t>
  </si>
  <si>
    <t>technik drevostavieb</t>
  </si>
  <si>
    <t>2561 M</t>
  </si>
  <si>
    <t>2557 M</t>
  </si>
  <si>
    <t>Informačné a komunikačné technológie</t>
  </si>
  <si>
    <t>operátor sklárskej výroby - úprava a zušľachťovanie plochého skla</t>
  </si>
  <si>
    <t>operátor prevádzky a ekonomiky dopravy</t>
  </si>
  <si>
    <t>7670 M</t>
  </si>
  <si>
    <t>pedagogický asistent</t>
  </si>
  <si>
    <t>Prognóza očakávaného počtu žiakov I. ročníka</t>
  </si>
  <si>
    <t>Strojárstvo a ostatná kovospracúvacia výroba II</t>
  </si>
  <si>
    <t>2411 K</t>
  </si>
  <si>
    <t>mechanik nastavovač </t>
  </si>
  <si>
    <t>2412 K</t>
  </si>
  <si>
    <t>odbor vzdelávania sa bude v školskom roku 2017/2018 experimentálne overovať (len na schválených školách)</t>
  </si>
  <si>
    <t>Legenda:</t>
  </si>
  <si>
    <t>2234 M</t>
  </si>
  <si>
    <t>zlievačstvo</t>
  </si>
  <si>
    <t>2235 M</t>
  </si>
  <si>
    <t>hutníctvo</t>
  </si>
  <si>
    <t>2275 H</t>
  </si>
  <si>
    <t>hutník</t>
  </si>
  <si>
    <t>2285 H</t>
  </si>
  <si>
    <t>zlievač</t>
  </si>
  <si>
    <t>2287 H</t>
  </si>
  <si>
    <t>modelár</t>
  </si>
  <si>
    <t>2463 H</t>
  </si>
  <si>
    <t>hodinár</t>
  </si>
  <si>
    <t>multimédiá (3957 M)</t>
  </si>
  <si>
    <t>2877 H</t>
  </si>
  <si>
    <t>chemik pre udržiavanie textilných výrobkov a ďalšie služby</t>
  </si>
  <si>
    <t>2987 H 03</t>
  </si>
  <si>
    <t>biochemik – liehovarnícka výroba a výroba vína</t>
  </si>
  <si>
    <t>2940 M 01</t>
  </si>
  <si>
    <t>potravinárstvo – výroba cukru a cukroviniek</t>
  </si>
  <si>
    <t>2940 M 03</t>
  </si>
  <si>
    <t>potravinárstvo – spracúvanie múky</t>
  </si>
  <si>
    <t>2940 M 04</t>
  </si>
  <si>
    <t>potravinárstvo – kvasná technológia</t>
  </si>
  <si>
    <t>2940 M 05</t>
  </si>
  <si>
    <t xml:space="preserve">potravinárstvo – spracúvanie mlieka </t>
  </si>
  <si>
    <t>2940 M 06</t>
  </si>
  <si>
    <t>potravinárstvo – spracúvanie mäsa</t>
  </si>
  <si>
    <t>3146 H</t>
  </si>
  <si>
    <t>tkáč</t>
  </si>
  <si>
    <t>3151 H</t>
  </si>
  <si>
    <t>pletiar</t>
  </si>
  <si>
    <t>3244 K</t>
  </si>
  <si>
    <t>operátor kožušníckej výroby</t>
  </si>
  <si>
    <t>3336 M 06</t>
  </si>
  <si>
    <t>drevárstvo a nábytkárstvo – výroba hudobných nástrojov</t>
  </si>
  <si>
    <t>3434 K</t>
  </si>
  <si>
    <t>operátor obalových materiálov</t>
  </si>
  <si>
    <t>3766 H</t>
  </si>
  <si>
    <t>lodník</t>
  </si>
  <si>
    <t xml:space="preserve">3776 K  </t>
  </si>
  <si>
    <t>4336 M 05</t>
  </si>
  <si>
    <t>veterinárne zdravotníctvo a hygiena – chov psov</t>
  </si>
  <si>
    <t>8221 M 14</t>
  </si>
  <si>
    <t>dizajn – odevný dizajn</t>
  </si>
  <si>
    <t>8235 M 09</t>
  </si>
  <si>
    <t>výtvarné spracúvanie skla - tvorba drobnej sklenenej plastiky</t>
  </si>
  <si>
    <t xml:space="preserve">8245 M 07 </t>
  </si>
  <si>
    <t>konzervátorstvo a reštaurátorstvo - maliarske techniky</t>
  </si>
  <si>
    <t>konzervátorstvo a reštaurátorstvo - omietky a štuková výzdoba </t>
  </si>
  <si>
    <t>konzervátorstvo a reštaurátorstvo - papier,star.tlače a kniž </t>
  </si>
  <si>
    <t>8247 M</t>
  </si>
  <si>
    <t>ladenie klavírov</t>
  </si>
  <si>
    <t>8288 M 01</t>
  </si>
  <si>
    <t>scénické výtvarníctvo – kostýmová tvorba</t>
  </si>
  <si>
    <t>8288 M 02</t>
  </si>
  <si>
    <t>scénické výtvarníctvo – maľba a dekoračná tvorba</t>
  </si>
  <si>
    <t>8288 M 03</t>
  </si>
  <si>
    <t>scénické výtvarníctvo – štukatérska tvorba</t>
  </si>
  <si>
    <t>8288 M 04</t>
  </si>
  <si>
    <t>scénické výtvarníctvo – maskérska tvorba</t>
  </si>
  <si>
    <t>8288 M 05</t>
  </si>
  <si>
    <t>scénické výtvarníctvo – tvarovanie dreva</t>
  </si>
  <si>
    <t>8288 M 06</t>
  </si>
  <si>
    <t xml:space="preserve">scénické výtvarníctvo – tvorba a konštrukcia scény </t>
  </si>
  <si>
    <t>8294 M 02</t>
  </si>
  <si>
    <t>obrazová a zvuková tvorba – umelecká produkcia</t>
  </si>
  <si>
    <t>8294 M 03</t>
  </si>
  <si>
    <t>obrazová a zvuková tvorba – virtuálna grafika</t>
  </si>
  <si>
    <t>8551 H</t>
  </si>
  <si>
    <t>umelecký štukatér</t>
  </si>
  <si>
    <t>8571 H</t>
  </si>
  <si>
    <t>umelecká vyšívačka</t>
  </si>
  <si>
    <t>8572 H</t>
  </si>
  <si>
    <t>umelecká čipkárka</t>
  </si>
  <si>
    <t>8576 H</t>
  </si>
  <si>
    <t>umelecký parochniar a maskér</t>
  </si>
  <si>
    <t>8503 K 03</t>
  </si>
  <si>
    <t>umeleckoremeselné spracúvanie kovov - rytecké práce</t>
  </si>
  <si>
    <t>8503 K 04</t>
  </si>
  <si>
    <t>umeleckoremeselné spracúvanie kovov - pasiarske práce</t>
  </si>
  <si>
    <t>3432 M</t>
  </si>
  <si>
    <t xml:space="preserve"> technické a informatické služby - v strojárstve       </t>
  </si>
  <si>
    <t xml:space="preserve">technické a informatické služby - v elektrotechnike </t>
  </si>
  <si>
    <t>technické a informatické služby -  v chémii</t>
  </si>
  <si>
    <t xml:space="preserve">technické a informatické služby - v stavebníctve   </t>
  </si>
  <si>
    <t>technické a informatické služby - zasielateľstvo</t>
  </si>
  <si>
    <t>technické a informatické služby - odevníctvo</t>
  </si>
  <si>
    <t>technické a informatické služby - spracúva dreva </t>
  </si>
  <si>
    <t xml:space="preserve">3917 M 08        </t>
  </si>
  <si>
    <t xml:space="preserve">technické a informatické služby - mechanizácia a doprava v poľnohospodárstve </t>
  </si>
  <si>
    <t>4210 M 14</t>
  </si>
  <si>
    <t>agropodnikanie - chovateľstvo hosodárskych zvierat</t>
  </si>
  <si>
    <t>záhradníctvo - záhradná a krajin. tvorba</t>
  </si>
  <si>
    <t>agropodnikanie - poľnohosp. manažment</t>
  </si>
  <si>
    <t xml:space="preserve">agropodnikanie – farmárstvo                               </t>
  </si>
  <si>
    <t>agropodnikanie - agroturistika</t>
  </si>
  <si>
    <t>agropodnikanie – kynológia</t>
  </si>
  <si>
    <t>agropodnikanie – chov koní a jazdectvo</t>
  </si>
  <si>
    <t>4219 M 01</t>
  </si>
  <si>
    <t>4219 M 02</t>
  </si>
  <si>
    <t>dizajn - fotografický dizajn </t>
  </si>
  <si>
    <t>2889 H 04</t>
  </si>
  <si>
    <t>3152 H 02</t>
  </si>
  <si>
    <t>poľnohospodár - mechanizácia</t>
  </si>
  <si>
    <t>experimentálne overovanie bude úspešne ukončené dňa 31.08.2017</t>
  </si>
  <si>
    <t>Elektrotechnika</t>
  </si>
  <si>
    <t>informačné a sieťové technológie (2694 M)</t>
  </si>
  <si>
    <t>veterinárny asistent pre ambulancie</t>
  </si>
  <si>
    <t>VUC BA</t>
  </si>
  <si>
    <t>Prijímanie pre školský rok 2018 / 2019</t>
  </si>
  <si>
    <t>z toho v SDV</t>
  </si>
  <si>
    <t>Spracúvanie kože, kožušín a výroba obuvi</t>
  </si>
  <si>
    <t>6317 M 74</t>
  </si>
  <si>
    <t>SOŠ+KON</t>
  </si>
  <si>
    <t xml:space="preserve">z toho </t>
  </si>
  <si>
    <t xml:space="preserve"> </t>
  </si>
  <si>
    <t>Príloha č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</si>
</sst>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</font>
    <font>
      <b/>
      <sz val="1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1"/>
      <color indexed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4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b/>
      <i/>
      <sz val="11"/>
      <color rgb="FF00B050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4" fillId="0" borderId="0" applyNumberFormat="0" applyFill="0" applyBorder="0" applyAlignment="0" applyProtection="0"/>
    <xf numFmtId="0" fontId="18" fillId="0" borderId="0"/>
  </cellStyleXfs>
  <cellXfs count="216">
    <xf numFmtId="0" fontId="0" fillId="0" borderId="0" xfId="0"/>
    <xf numFmtId="0" fontId="3" fillId="0" borderId="0" xfId="0" applyFont="1"/>
    <xf numFmtId="0" fontId="4" fillId="3" borderId="8" xfId="0" applyFont="1" applyFill="1" applyBorder="1"/>
    <xf numFmtId="0" fontId="0" fillId="0" borderId="0" xfId="0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/>
    </xf>
    <xf numFmtId="0" fontId="4" fillId="2" borderId="8" xfId="0" applyFont="1" applyFill="1" applyBorder="1"/>
    <xf numFmtId="0" fontId="9" fillId="0" borderId="0" xfId="0" applyFont="1"/>
    <xf numFmtId="0" fontId="3" fillId="0" borderId="0" xfId="0" applyFont="1" applyFill="1"/>
    <xf numFmtId="0" fontId="3" fillId="3" borderId="8" xfId="0" applyFont="1" applyFill="1" applyBorder="1"/>
    <xf numFmtId="0" fontId="3" fillId="3" borderId="5" xfId="0" applyFont="1" applyFill="1" applyBorder="1" applyAlignment="1"/>
    <xf numFmtId="0" fontId="3" fillId="3" borderId="5" xfId="0" applyFont="1" applyFill="1" applyBorder="1" applyAlignment="1">
      <alignment horizontal="center"/>
    </xf>
    <xf numFmtId="1" fontId="4" fillId="3" borderId="8" xfId="0" applyNumberFormat="1" applyFont="1" applyFill="1" applyBorder="1"/>
    <xf numFmtId="0" fontId="11" fillId="0" borderId="0" xfId="0" applyFont="1"/>
    <xf numFmtId="0" fontId="6" fillId="0" borderId="1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Fill="1"/>
    <xf numFmtId="0" fontId="3" fillId="3" borderId="5" xfId="0" applyFont="1" applyFill="1" applyBorder="1" applyAlignment="1">
      <alignment horizontal="center" wrapText="1"/>
    </xf>
    <xf numFmtId="0" fontId="12" fillId="4" borderId="8" xfId="0" applyFont="1" applyFill="1" applyBorder="1"/>
    <xf numFmtId="0" fontId="13" fillId="4" borderId="8" xfId="0" applyFont="1" applyFill="1" applyBorder="1"/>
    <xf numFmtId="1" fontId="12" fillId="4" borderId="8" xfId="0" applyNumberFormat="1" applyFont="1" applyFill="1" applyBorder="1"/>
    <xf numFmtId="0" fontId="13" fillId="0" borderId="0" xfId="0" applyFont="1"/>
    <xf numFmtId="0" fontId="13" fillId="0" borderId="0" xfId="0" applyFont="1" applyFill="1"/>
    <xf numFmtId="0" fontId="0" fillId="0" borderId="13" xfId="0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3" fillId="2" borderId="6" xfId="0" applyFont="1" applyFill="1" applyBorder="1" applyAlignment="1"/>
    <xf numFmtId="3" fontId="5" fillId="0" borderId="20" xfId="0" applyNumberFormat="1" applyFont="1" applyBorder="1" applyAlignment="1">
      <alignment horizontal="center" vertical="center" wrapText="1"/>
    </xf>
    <xf numFmtId="0" fontId="16" fillId="0" borderId="0" xfId="0" applyFont="1"/>
    <xf numFmtId="0" fontId="12" fillId="0" borderId="0" xfId="0" applyFont="1"/>
    <xf numFmtId="0" fontId="4" fillId="0" borderId="0" xfId="0" applyFont="1"/>
    <xf numFmtId="3" fontId="2" fillId="0" borderId="15" xfId="0" applyNumberFormat="1" applyFont="1" applyBorder="1"/>
    <xf numFmtId="3" fontId="2" fillId="0" borderId="0" xfId="0" applyNumberFormat="1" applyFont="1"/>
    <xf numFmtId="0" fontId="4" fillId="2" borderId="5" xfId="0" applyFont="1" applyFill="1" applyBorder="1" applyAlignment="1">
      <alignment horizontal="center"/>
    </xf>
    <xf numFmtId="0" fontId="22" fillId="0" borderId="0" xfId="0" applyFont="1" applyFill="1" applyBorder="1"/>
    <xf numFmtId="3" fontId="8" fillId="0" borderId="1" xfId="0" applyNumberFormat="1" applyFont="1" applyFill="1" applyBorder="1" applyAlignment="1">
      <alignment horizontal="center" vertical="center" wrapText="1"/>
    </xf>
    <xf numFmtId="0" fontId="4" fillId="3" borderId="6" xfId="0" applyFont="1" applyFill="1" applyBorder="1"/>
    <xf numFmtId="0" fontId="12" fillId="4" borderId="6" xfId="0" applyFont="1" applyFill="1" applyBorder="1"/>
    <xf numFmtId="0" fontId="4" fillId="2" borderId="6" xfId="0" applyFont="1" applyFill="1" applyBorder="1" applyAlignment="1"/>
    <xf numFmtId="0" fontId="3" fillId="3" borderId="6" xfId="0" applyFont="1" applyFill="1" applyBorder="1"/>
    <xf numFmtId="0" fontId="3" fillId="3" borderId="6" xfId="0" applyFont="1" applyFill="1" applyBorder="1" applyAlignment="1"/>
    <xf numFmtId="0" fontId="13" fillId="4" borderId="6" xfId="0" applyFont="1" applyFill="1" applyBorder="1"/>
    <xf numFmtId="0" fontId="13" fillId="4" borderId="6" xfId="0" applyFont="1" applyFill="1" applyBorder="1" applyAlignment="1"/>
    <xf numFmtId="3" fontId="5" fillId="0" borderId="0" xfId="0" applyNumberFormat="1" applyFont="1" applyBorder="1" applyAlignment="1">
      <alignment vertical="center" wrapText="1"/>
    </xf>
    <xf numFmtId="2" fontId="7" fillId="0" borderId="0" xfId="0" applyNumberFormat="1" applyFont="1" applyBorder="1" applyAlignment="1">
      <alignment horizontal="left" vertical="center" wrapText="1"/>
    </xf>
    <xf numFmtId="0" fontId="3" fillId="3" borderId="7" xfId="0" applyFont="1" applyFill="1" applyBorder="1"/>
    <xf numFmtId="0" fontId="0" fillId="0" borderId="0" xfId="0" applyBorder="1" applyAlignment="1">
      <alignment horizontal="center"/>
    </xf>
    <xf numFmtId="0" fontId="3" fillId="2" borderId="27" xfId="0" applyFont="1" applyFill="1" applyBorder="1" applyAlignment="1"/>
    <xf numFmtId="0" fontId="4" fillId="3" borderId="27" xfId="0" applyFont="1" applyFill="1" applyBorder="1"/>
    <xf numFmtId="0" fontId="3" fillId="3" borderId="27" xfId="0" applyFont="1" applyFill="1" applyBorder="1"/>
    <xf numFmtId="0" fontId="13" fillId="4" borderId="27" xfId="0" applyFont="1" applyFill="1" applyBorder="1"/>
    <xf numFmtId="0" fontId="6" fillId="0" borderId="1" xfId="0" applyFont="1" applyBorder="1" applyAlignment="1">
      <alignment horizontal="center" vertical="center"/>
    </xf>
    <xf numFmtId="0" fontId="3" fillId="2" borderId="8" xfId="0" applyFont="1" applyFill="1" applyBorder="1" applyAlignment="1"/>
    <xf numFmtId="0" fontId="4" fillId="3" borderId="8" xfId="1" applyFont="1" applyFill="1" applyBorder="1" applyAlignment="1">
      <alignment horizontal="left" vertical="center"/>
    </xf>
    <xf numFmtId="0" fontId="4" fillId="3" borderId="7" xfId="0" applyFont="1" applyFill="1" applyBorder="1"/>
    <xf numFmtId="0" fontId="12" fillId="4" borderId="8" xfId="1" applyFont="1" applyFill="1" applyBorder="1" applyAlignment="1">
      <alignment horizontal="left" vertical="center"/>
    </xf>
    <xf numFmtId="0" fontId="12" fillId="4" borderId="8" xfId="0" applyFont="1" applyFill="1" applyBorder="1" applyAlignment="1"/>
    <xf numFmtId="0" fontId="12" fillId="4" borderId="8" xfId="0" applyFont="1" applyFill="1" applyBorder="1" applyAlignment="1">
      <alignment wrapText="1"/>
    </xf>
    <xf numFmtId="0" fontId="4" fillId="2" borderId="8" xfId="0" applyFont="1" applyFill="1" applyBorder="1" applyAlignment="1"/>
    <xf numFmtId="0" fontId="4" fillId="3" borderId="8" xfId="0" applyFont="1" applyFill="1" applyBorder="1" applyAlignment="1">
      <alignment vertical="center"/>
    </xf>
    <xf numFmtId="0" fontId="12" fillId="4" borderId="8" xfId="1" applyFont="1" applyFill="1" applyBorder="1" applyAlignment="1">
      <alignment horizontal="left" vertical="center" wrapText="1"/>
    </xf>
    <xf numFmtId="0" fontId="12" fillId="3" borderId="8" xfId="0" applyFont="1" applyFill="1" applyBorder="1"/>
    <xf numFmtId="0" fontId="19" fillId="4" borderId="8" xfId="0" applyFont="1" applyFill="1" applyBorder="1" applyAlignment="1">
      <alignment vertical="center"/>
    </xf>
    <xf numFmtId="0" fontId="12" fillId="4" borderId="8" xfId="0" applyFont="1" applyFill="1" applyBorder="1" applyAlignment="1">
      <alignment vertical="center"/>
    </xf>
    <xf numFmtId="0" fontId="4" fillId="3" borderId="8" xfId="0" applyFont="1" applyFill="1" applyBorder="1" applyAlignment="1"/>
    <xf numFmtId="0" fontId="3" fillId="3" borderId="8" xfId="0" applyFont="1" applyFill="1" applyBorder="1" applyAlignment="1"/>
    <xf numFmtId="0" fontId="12" fillId="4" borderId="8" xfId="0" applyFont="1" applyFill="1" applyBorder="1" applyAlignment="1">
      <alignment vertical="top" wrapText="1"/>
    </xf>
    <xf numFmtId="0" fontId="13" fillId="4" borderId="8" xfId="0" applyFont="1" applyFill="1" applyBorder="1" applyAlignment="1">
      <alignment vertical="top" wrapText="1"/>
    </xf>
    <xf numFmtId="0" fontId="13" fillId="4" borderId="8" xfId="0" applyFont="1" applyFill="1" applyBorder="1" applyAlignment="1">
      <alignment wrapText="1"/>
    </xf>
    <xf numFmtId="0" fontId="3" fillId="3" borderId="14" xfId="0" applyFont="1" applyFill="1" applyBorder="1"/>
    <xf numFmtId="0" fontId="3" fillId="2" borderId="14" xfId="0" applyFont="1" applyFill="1" applyBorder="1" applyAlignment="1"/>
    <xf numFmtId="0" fontId="3" fillId="3" borderId="14" xfId="0" applyFont="1" applyFill="1" applyBorder="1" applyAlignment="1"/>
    <xf numFmtId="0" fontId="17" fillId="3" borderId="8" xfId="0" applyFont="1" applyFill="1" applyBorder="1" applyAlignment="1">
      <alignment vertical="center" wrapText="1"/>
    </xf>
    <xf numFmtId="0" fontId="3" fillId="3" borderId="8" xfId="0" applyFont="1" applyFill="1" applyBorder="1" applyAlignment="1">
      <alignment vertical="top" wrapText="1"/>
    </xf>
    <xf numFmtId="0" fontId="13" fillId="4" borderId="8" xfId="0" applyFont="1" applyFill="1" applyBorder="1" applyAlignment="1"/>
    <xf numFmtId="0" fontId="12" fillId="4" borderId="8" xfId="0" applyFont="1" applyFill="1" applyBorder="1" applyAlignment="1">
      <alignment vertical="center" wrapText="1"/>
    </xf>
    <xf numFmtId="0" fontId="4" fillId="3" borderId="8" xfId="0" applyFont="1" applyFill="1" applyBorder="1" applyAlignment="1" applyProtection="1">
      <alignment vertical="center"/>
      <protection locked="0"/>
    </xf>
    <xf numFmtId="0" fontId="9" fillId="0" borderId="0" xfId="0" applyFont="1" applyBorder="1"/>
    <xf numFmtId="0" fontId="24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16" fillId="0" borderId="0" xfId="0" applyFont="1" applyFill="1"/>
    <xf numFmtId="0" fontId="0" fillId="3" borderId="6" xfId="0" applyFont="1" applyFill="1" applyBorder="1" applyAlignment="1"/>
    <xf numFmtId="0" fontId="0" fillId="3" borderId="6" xfId="0" applyFont="1" applyFill="1" applyBorder="1"/>
    <xf numFmtId="0" fontId="4" fillId="3" borderId="5" xfId="0" applyFont="1" applyFill="1" applyBorder="1" applyAlignment="1">
      <alignment horizontal="center"/>
    </xf>
    <xf numFmtId="0" fontId="4" fillId="2" borderId="14" xfId="0" applyFont="1" applyFill="1" applyBorder="1" applyAlignment="1"/>
    <xf numFmtId="1" fontId="4" fillId="2" borderId="8" xfId="0" applyNumberFormat="1" applyFont="1" applyFill="1" applyBorder="1"/>
    <xf numFmtId="0" fontId="13" fillId="4" borderId="5" xfId="0" applyFont="1" applyFill="1" applyBorder="1" applyAlignment="1">
      <alignment horizontal="center"/>
    </xf>
    <xf numFmtId="0" fontId="4" fillId="3" borderId="7" xfId="1" applyFont="1" applyFill="1" applyBorder="1" applyAlignment="1">
      <alignment horizontal="left" vertical="center"/>
    </xf>
    <xf numFmtId="0" fontId="3" fillId="2" borderId="34" xfId="0" applyFont="1" applyFill="1" applyBorder="1" applyAlignment="1"/>
    <xf numFmtId="0" fontId="3" fillId="2" borderId="26" xfId="0" applyFont="1" applyFill="1" applyBorder="1" applyAlignment="1"/>
    <xf numFmtId="0" fontId="3" fillId="2" borderId="7" xfId="0" applyFont="1" applyFill="1" applyBorder="1" applyAlignment="1"/>
    <xf numFmtId="0" fontId="3" fillId="3" borderId="26" xfId="0" applyFont="1" applyFill="1" applyBorder="1"/>
    <xf numFmtId="0" fontId="3" fillId="2" borderId="7" xfId="0" applyFont="1" applyFill="1" applyBorder="1" applyAlignment="1">
      <alignment wrapText="1"/>
    </xf>
    <xf numFmtId="0" fontId="3" fillId="2" borderId="23" xfId="0" applyFont="1" applyFill="1" applyBorder="1" applyAlignment="1">
      <alignment horizontal="center" wrapText="1"/>
    </xf>
    <xf numFmtId="0" fontId="3" fillId="2" borderId="24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left"/>
    </xf>
    <xf numFmtId="0" fontId="3" fillId="3" borderId="4" xfId="0" applyFont="1" applyFill="1" applyBorder="1" applyAlignment="1"/>
    <xf numFmtId="0" fontId="3" fillId="3" borderId="3" xfId="0" applyFont="1" applyFill="1" applyBorder="1" applyAlignment="1">
      <alignment horizontal="center"/>
    </xf>
    <xf numFmtId="1" fontId="4" fillId="2" borderId="14" xfId="0" applyNumberFormat="1" applyFont="1" applyFill="1" applyBorder="1"/>
    <xf numFmtId="1" fontId="2" fillId="0" borderId="0" xfId="0" applyNumberFormat="1" applyFont="1"/>
    <xf numFmtId="1" fontId="2" fillId="0" borderId="0" xfId="0" applyNumberFormat="1" applyFont="1" applyFill="1"/>
    <xf numFmtId="1" fontId="2" fillId="3" borderId="8" xfId="0" applyNumberFormat="1" applyFont="1" applyFill="1" applyBorder="1"/>
    <xf numFmtId="1" fontId="15" fillId="0" borderId="8" xfId="0" applyNumberFormat="1" applyFont="1" applyFill="1" applyBorder="1"/>
    <xf numFmtId="0" fontId="4" fillId="3" borderId="3" xfId="0" applyFont="1" applyFill="1" applyBorder="1" applyAlignment="1">
      <alignment horizontal="center"/>
    </xf>
    <xf numFmtId="49" fontId="25" fillId="0" borderId="0" xfId="0" applyNumberFormat="1" applyFont="1"/>
    <xf numFmtId="0" fontId="3" fillId="3" borderId="7" xfId="0" applyFont="1" applyFill="1" applyBorder="1" applyAlignment="1"/>
    <xf numFmtId="0" fontId="3" fillId="3" borderId="12" xfId="0" applyFont="1" applyFill="1" applyBorder="1"/>
    <xf numFmtId="0" fontId="4" fillId="3" borderId="14" xfId="0" applyFont="1" applyFill="1" applyBorder="1"/>
    <xf numFmtId="0" fontId="3" fillId="3" borderId="8" xfId="0" applyFont="1" applyFill="1" applyBorder="1" applyAlignment="1">
      <alignment wrapText="1"/>
    </xf>
    <xf numFmtId="1" fontId="12" fillId="3" borderId="8" xfId="0" applyNumberFormat="1" applyFont="1" applyFill="1" applyBorder="1"/>
    <xf numFmtId="0" fontId="12" fillId="4" borderId="5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0" fontId="0" fillId="0" borderId="19" xfId="0" applyFont="1" applyFill="1" applyBorder="1" applyAlignment="1">
      <alignment horizontal="center"/>
    </xf>
    <xf numFmtId="0" fontId="0" fillId="0" borderId="19" xfId="0" applyFont="1" applyFill="1" applyBorder="1" applyAlignment="1"/>
    <xf numFmtId="0" fontId="0" fillId="0" borderId="20" xfId="0" applyFont="1" applyFill="1" applyBorder="1" applyAlignment="1"/>
    <xf numFmtId="0" fontId="0" fillId="0" borderId="18" xfId="0" applyFont="1" applyFill="1" applyBorder="1" applyAlignment="1"/>
    <xf numFmtId="0" fontId="6" fillId="2" borderId="8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wrapText="1"/>
    </xf>
    <xf numFmtId="0" fontId="16" fillId="0" borderId="12" xfId="0" applyFont="1" applyFill="1" applyBorder="1" applyAlignment="1">
      <alignment wrapText="1"/>
    </xf>
    <xf numFmtId="0" fontId="6" fillId="0" borderId="17" xfId="0" applyFont="1" applyBorder="1" applyAlignment="1">
      <alignment horizontal="center" vertical="center"/>
    </xf>
    <xf numFmtId="0" fontId="0" fillId="0" borderId="17" xfId="0" applyBorder="1"/>
    <xf numFmtId="0" fontId="4" fillId="3" borderId="11" xfId="0" applyFont="1" applyFill="1" applyBorder="1"/>
    <xf numFmtId="0" fontId="12" fillId="4" borderId="7" xfId="0" applyFont="1" applyFill="1" applyBorder="1"/>
    <xf numFmtId="0" fontId="15" fillId="0" borderId="7" xfId="0" applyFont="1" applyFill="1" applyBorder="1"/>
    <xf numFmtId="0" fontId="12" fillId="4" borderId="7" xfId="1" applyFont="1" applyFill="1" applyBorder="1" applyAlignment="1">
      <alignment horizontal="left" vertical="center"/>
    </xf>
    <xf numFmtId="0" fontId="12" fillId="4" borderId="7" xfId="0" applyFont="1" applyFill="1" applyBorder="1" applyAlignment="1"/>
    <xf numFmtId="0" fontId="10" fillId="3" borderId="7" xfId="0" applyFont="1" applyFill="1" applyBorder="1" applyAlignment="1"/>
    <xf numFmtId="0" fontId="10" fillId="3" borderId="7" xfId="0" applyFont="1" applyFill="1" applyBorder="1"/>
    <xf numFmtId="0" fontId="4" fillId="2" borderId="7" xfId="0" applyFont="1" applyFill="1" applyBorder="1"/>
    <xf numFmtId="0" fontId="26" fillId="3" borderId="30" xfId="0" applyFont="1" applyFill="1" applyBorder="1" applyAlignment="1">
      <alignment vertical="top" wrapText="1"/>
    </xf>
    <xf numFmtId="0" fontId="4" fillId="3" borderId="7" xfId="0" applyFont="1" applyFill="1" applyBorder="1" applyAlignment="1">
      <alignment vertical="top" wrapText="1"/>
    </xf>
    <xf numFmtId="0" fontId="13" fillId="4" borderId="7" xfId="0" applyFont="1" applyFill="1" applyBorder="1" applyAlignment="1"/>
    <xf numFmtId="0" fontId="26" fillId="3" borderId="7" xfId="0" applyFont="1" applyFill="1" applyBorder="1"/>
    <xf numFmtId="0" fontId="4" fillId="2" borderId="7" xfId="0" applyFont="1" applyFill="1" applyBorder="1" applyAlignment="1"/>
    <xf numFmtId="0" fontId="3" fillId="3" borderId="0" xfId="0" applyFont="1" applyFill="1" applyBorder="1" applyAlignment="1">
      <alignment wrapText="1"/>
    </xf>
    <xf numFmtId="0" fontId="12" fillId="4" borderId="7" xfId="1" applyFont="1" applyFill="1" applyBorder="1" applyAlignment="1">
      <alignment horizontal="left" vertical="center" wrapText="1"/>
    </xf>
    <xf numFmtId="0" fontId="13" fillId="4" borderId="7" xfId="0" applyFont="1" applyFill="1" applyBorder="1" applyAlignment="1">
      <alignment vertical="top" wrapText="1"/>
    </xf>
    <xf numFmtId="0" fontId="13" fillId="4" borderId="7" xfId="0" applyFont="1" applyFill="1" applyBorder="1"/>
    <xf numFmtId="0" fontId="4" fillId="3" borderId="7" xfId="2" applyFont="1" applyFill="1" applyBorder="1" applyAlignment="1">
      <alignment vertical="center"/>
    </xf>
    <xf numFmtId="0" fontId="12" fillId="3" borderId="7" xfId="0" applyFont="1" applyFill="1" applyBorder="1"/>
    <xf numFmtId="0" fontId="3" fillId="3" borderId="7" xfId="0" applyFont="1" applyFill="1" applyBorder="1" applyAlignment="1">
      <alignment vertical="top" wrapText="1"/>
    </xf>
    <xf numFmtId="0" fontId="12" fillId="4" borderId="7" xfId="0" applyFont="1" applyFill="1" applyBorder="1" applyAlignment="1">
      <alignment vertical="top" wrapText="1"/>
    </xf>
    <xf numFmtId="0" fontId="4" fillId="3" borderId="7" xfId="0" applyFont="1" applyFill="1" applyBorder="1" applyAlignment="1">
      <alignment vertical="center"/>
    </xf>
    <xf numFmtId="0" fontId="13" fillId="4" borderId="7" xfId="0" applyFont="1" applyFill="1" applyBorder="1" applyAlignment="1">
      <alignment wrapText="1"/>
    </xf>
    <xf numFmtId="0" fontId="10" fillId="3" borderId="7" xfId="0" applyFont="1" applyFill="1" applyBorder="1" applyAlignment="1">
      <alignment horizontal="left"/>
    </xf>
    <xf numFmtId="0" fontId="27" fillId="4" borderId="7" xfId="0" applyFont="1" applyFill="1" applyBorder="1"/>
    <xf numFmtId="0" fontId="13" fillId="4" borderId="7" xfId="0" applyFont="1" applyFill="1" applyBorder="1" applyAlignment="1">
      <alignment vertical="center"/>
    </xf>
    <xf numFmtId="0" fontId="10" fillId="3" borderId="27" xfId="0" applyFont="1" applyFill="1" applyBorder="1"/>
    <xf numFmtId="0" fontId="4" fillId="3" borderId="7" xfId="0" applyFont="1" applyFill="1" applyBorder="1" applyAlignment="1"/>
    <xf numFmtId="0" fontId="10" fillId="3" borderId="7" xfId="0" applyFont="1" applyFill="1" applyBorder="1" applyAlignment="1">
      <alignment vertical="top" wrapText="1"/>
    </xf>
    <xf numFmtId="0" fontId="26" fillId="3" borderId="7" xfId="0" applyFont="1" applyFill="1" applyBorder="1" applyAlignment="1">
      <alignment vertical="center"/>
    </xf>
    <xf numFmtId="0" fontId="4" fillId="3" borderId="7" xfId="1" applyFont="1" applyFill="1" applyBorder="1" applyAlignment="1">
      <alignment vertical="center"/>
    </xf>
    <xf numFmtId="0" fontId="12" fillId="4" borderId="7" xfId="0" applyFont="1" applyFill="1" applyBorder="1" applyAlignment="1">
      <alignment vertical="center"/>
    </xf>
    <xf numFmtId="0" fontId="10" fillId="3" borderId="7" xfId="1" applyFont="1" applyFill="1" applyBorder="1" applyAlignment="1">
      <alignment vertical="center"/>
    </xf>
    <xf numFmtId="0" fontId="3" fillId="3" borderId="6" xfId="0" applyFont="1" applyFill="1" applyBorder="1" applyAlignment="1">
      <alignment horizontal="left"/>
    </xf>
    <xf numFmtId="0" fontId="16" fillId="0" borderId="6" xfId="0" applyFont="1" applyFill="1" applyBorder="1" applyAlignment="1">
      <alignment horizontal="left"/>
    </xf>
    <xf numFmtId="0" fontId="13" fillId="4" borderId="6" xfId="0" applyFont="1" applyFill="1" applyBorder="1" applyAlignment="1">
      <alignment horizontal="left"/>
    </xf>
    <xf numFmtId="0" fontId="13" fillId="3" borderId="6" xfId="0" applyFont="1" applyFill="1" applyBorder="1"/>
    <xf numFmtId="0" fontId="10" fillId="3" borderId="8" xfId="0" applyFont="1" applyFill="1" applyBorder="1"/>
    <xf numFmtId="0" fontId="26" fillId="3" borderId="8" xfId="0" applyFont="1" applyFill="1" applyBorder="1" applyAlignment="1">
      <alignment vertical="top" wrapText="1"/>
    </xf>
    <xf numFmtId="1" fontId="2" fillId="0" borderId="12" xfId="0" applyNumberFormat="1" applyFont="1" applyFill="1" applyBorder="1"/>
    <xf numFmtId="3" fontId="5" fillId="0" borderId="32" xfId="0" applyNumberFormat="1" applyFont="1" applyBorder="1" applyAlignment="1">
      <alignment horizontal="center" vertical="center" wrapText="1"/>
    </xf>
    <xf numFmtId="3" fontId="8" fillId="0" borderId="13" xfId="0" applyNumberFormat="1" applyFont="1" applyFill="1" applyBorder="1" applyAlignment="1">
      <alignment horizontal="center" vertical="center" wrapText="1"/>
    </xf>
    <xf numFmtId="1" fontId="2" fillId="0" borderId="29" xfId="0" applyNumberFormat="1" applyFont="1" applyFill="1" applyBorder="1"/>
    <xf numFmtId="1" fontId="4" fillId="2" borderId="1" xfId="0" applyNumberFormat="1" applyFont="1" applyFill="1" applyBorder="1"/>
    <xf numFmtId="3" fontId="2" fillId="0" borderId="22" xfId="0" applyNumberFormat="1" applyFont="1" applyBorder="1"/>
    <xf numFmtId="1" fontId="4" fillId="2" borderId="3" xfId="0" applyNumberFormat="1" applyFont="1" applyFill="1" applyBorder="1"/>
    <xf numFmtId="1" fontId="4" fillId="3" borderId="10" xfId="0" applyNumberFormat="1" applyFont="1" applyFill="1" applyBorder="1"/>
    <xf numFmtId="1" fontId="4" fillId="2" borderId="10" xfId="0" applyNumberFormat="1" applyFont="1" applyFill="1" applyBorder="1"/>
    <xf numFmtId="1" fontId="4" fillId="2" borderId="22" xfId="0" applyNumberFormat="1" applyFont="1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right"/>
    </xf>
    <xf numFmtId="1" fontId="20" fillId="2" borderId="0" xfId="0" applyNumberFormat="1" applyFont="1" applyFill="1"/>
    <xf numFmtId="1" fontId="4" fillId="2" borderId="15" xfId="0" applyNumberFormat="1" applyFont="1" applyFill="1" applyBorder="1"/>
    <xf numFmtId="1" fontId="12" fillId="4" borderId="10" xfId="0" applyNumberFormat="1" applyFont="1" applyFill="1" applyBorder="1"/>
    <xf numFmtId="0" fontId="28" fillId="2" borderId="5" xfId="0" applyFont="1" applyFill="1" applyBorder="1" applyAlignment="1">
      <alignment horizontal="center"/>
    </xf>
    <xf numFmtId="1" fontId="15" fillId="0" borderId="10" xfId="0" applyNumberFormat="1" applyFont="1" applyFill="1" applyBorder="1"/>
    <xf numFmtId="1" fontId="4" fillId="3" borderId="9" xfId="0" applyNumberFormat="1" applyFont="1" applyFill="1" applyBorder="1"/>
    <xf numFmtId="1" fontId="12" fillId="3" borderId="10" xfId="0" applyNumberFormat="1" applyFont="1" applyFill="1" applyBorder="1"/>
    <xf numFmtId="1" fontId="4" fillId="5" borderId="0" xfId="0" applyNumberFormat="1" applyFont="1" applyFill="1"/>
    <xf numFmtId="1" fontId="10" fillId="0" borderId="0" xfId="0" applyNumberFormat="1" applyFont="1" applyFill="1"/>
    <xf numFmtId="49" fontId="0" fillId="0" borderId="0" xfId="0" applyNumberFormat="1" applyAlignment="1">
      <alignment wrapText="1"/>
    </xf>
    <xf numFmtId="0" fontId="23" fillId="0" borderId="37" xfId="0" applyFont="1" applyFill="1" applyBorder="1" applyAlignment="1">
      <alignment horizontal="left"/>
    </xf>
    <xf numFmtId="0" fontId="21" fillId="0" borderId="22" xfId="0" applyFont="1" applyBorder="1" applyAlignment="1">
      <alignment horizontal="center"/>
    </xf>
    <xf numFmtId="0" fontId="21" fillId="0" borderId="15" xfId="0" applyFont="1" applyBorder="1" applyAlignment="1">
      <alignment horizontal="center"/>
    </xf>
    <xf numFmtId="0" fontId="6" fillId="3" borderId="37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2" borderId="33" xfId="0" applyFont="1" applyFill="1" applyBorder="1" applyAlignment="1">
      <alignment horizontal="center" vertical="center"/>
    </xf>
    <xf numFmtId="0" fontId="6" fillId="2" borderId="35" xfId="0" applyFont="1" applyFill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right"/>
    </xf>
    <xf numFmtId="0" fontId="3" fillId="2" borderId="15" xfId="0" applyFont="1" applyFill="1" applyBorder="1" applyAlignment="1">
      <alignment horizontal="right"/>
    </xf>
    <xf numFmtId="3" fontId="5" fillId="0" borderId="25" xfId="0" applyNumberFormat="1" applyFont="1" applyBorder="1" applyAlignment="1">
      <alignment horizontal="center" vertical="center" wrapText="1"/>
    </xf>
    <xf numFmtId="0" fontId="2" fillId="0" borderId="21" xfId="0" applyFont="1" applyBorder="1"/>
    <xf numFmtId="4" fontId="23" fillId="5" borderId="33" xfId="0" applyNumberFormat="1" applyFont="1" applyFill="1" applyBorder="1" applyAlignment="1">
      <alignment horizontal="center" vertical="center" wrapText="1"/>
    </xf>
    <xf numFmtId="4" fontId="23" fillId="5" borderId="37" xfId="0" applyNumberFormat="1" applyFont="1" applyFill="1" applyBorder="1" applyAlignment="1">
      <alignment horizontal="center" vertical="center" wrapText="1"/>
    </xf>
    <xf numFmtId="3" fontId="5" fillId="0" borderId="29" xfId="0" applyNumberFormat="1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3" fontId="5" fillId="0" borderId="12" xfId="0" applyNumberFormat="1" applyFont="1" applyBorder="1" applyAlignment="1">
      <alignment horizontal="center" vertical="center" wrapText="1"/>
    </xf>
    <xf numFmtId="0" fontId="2" fillId="0" borderId="14" xfId="0" applyFont="1" applyBorder="1"/>
    <xf numFmtId="3" fontId="5" fillId="0" borderId="8" xfId="0" applyNumberFormat="1" applyFont="1" applyFill="1" applyBorder="1" applyAlignment="1">
      <alignment horizontal="center" vertical="center" wrapText="1"/>
    </xf>
    <xf numFmtId="3" fontId="7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/>
    <xf numFmtId="3" fontId="5" fillId="0" borderId="10" xfId="0" applyNumberFormat="1" applyFont="1" applyBorder="1" applyAlignment="1">
      <alignment horizontal="center" vertical="center" wrapText="1"/>
    </xf>
    <xf numFmtId="0" fontId="2" fillId="0" borderId="27" xfId="0" applyFont="1" applyBorder="1"/>
    <xf numFmtId="0" fontId="2" fillId="0" borderId="7" xfId="0" applyFont="1" applyBorder="1"/>
    <xf numFmtId="0" fontId="2" fillId="0" borderId="28" xfId="0" applyFont="1" applyBorder="1"/>
  </cellXfs>
  <cellStyles count="4">
    <cellStyle name="Hypertextové prepojenie 2" xfId="2"/>
    <cellStyle name="Normálna" xfId="0" builtinId="0"/>
    <cellStyle name="Normálna 2" xfId="3"/>
    <cellStyle name="Normálne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3"/>
  <sheetViews>
    <sheetView tabSelected="1" zoomScale="110" zoomScaleNormal="110" workbookViewId="0">
      <pane xSplit="4" ySplit="6" topLeftCell="E409" activePane="bottomRight" state="frozen"/>
      <selection pane="topRight" activeCell="I1" sqref="I1"/>
      <selection pane="bottomLeft" activeCell="A6" sqref="A6"/>
      <selection pane="bottomRight" activeCell="B1" sqref="B1"/>
    </sheetView>
  </sheetViews>
  <sheetFormatPr defaultRowHeight="15" x14ac:dyDescent="0.25"/>
  <cols>
    <col min="1" max="1" width="6.140625" style="3" customWidth="1"/>
    <col min="2" max="2" width="11" customWidth="1"/>
    <col min="3" max="3" width="10.140625" customWidth="1"/>
    <col min="4" max="4" width="56.140625" customWidth="1"/>
    <col min="5" max="6" width="8.7109375" style="33" customWidth="1"/>
    <col min="7" max="7" width="9.7109375" style="33" customWidth="1"/>
    <col min="8" max="8" width="9.5703125" style="33" customWidth="1"/>
  </cols>
  <sheetData>
    <row r="1" spans="1:8" ht="15.75" thickBot="1" x14ac:dyDescent="0.3">
      <c r="A1" s="3" t="s">
        <v>864</v>
      </c>
      <c r="B1" t="s">
        <v>865</v>
      </c>
    </row>
    <row r="2" spans="1:8" s="7" customFormat="1" ht="22.5" customHeight="1" thickBot="1" x14ac:dyDescent="0.35">
      <c r="A2" s="184" t="s">
        <v>858</v>
      </c>
      <c r="B2" s="185"/>
      <c r="C2" s="185"/>
      <c r="D2" s="185"/>
      <c r="E2" s="203" t="s">
        <v>857</v>
      </c>
      <c r="F2" s="204"/>
      <c r="G2" s="204"/>
      <c r="H2" s="204"/>
    </row>
    <row r="3" spans="1:8" s="13" customFormat="1" ht="17.45" customHeight="1" thickBot="1" x14ac:dyDescent="0.3">
      <c r="A3" s="189" t="s">
        <v>0</v>
      </c>
      <c r="B3" s="190"/>
      <c r="C3" s="186" t="s">
        <v>33</v>
      </c>
      <c r="D3" s="187"/>
      <c r="E3" s="210" t="s">
        <v>441</v>
      </c>
      <c r="F3" s="211"/>
      <c r="G3" s="211"/>
      <c r="H3" s="211"/>
    </row>
    <row r="4" spans="1:8" s="13" customFormat="1" ht="31.5" customHeight="1" x14ac:dyDescent="0.25">
      <c r="A4" s="191" t="s">
        <v>31</v>
      </c>
      <c r="B4" s="194" t="s">
        <v>32</v>
      </c>
      <c r="C4" s="197" t="s">
        <v>31</v>
      </c>
      <c r="D4" s="188" t="s">
        <v>32</v>
      </c>
      <c r="E4" s="212" t="s">
        <v>442</v>
      </c>
      <c r="F4" s="213"/>
      <c r="G4" s="214"/>
      <c r="H4" s="207" t="s">
        <v>742</v>
      </c>
    </row>
    <row r="5" spans="1:8" s="13" customFormat="1" ht="17.45" customHeight="1" x14ac:dyDescent="0.2">
      <c r="A5" s="192"/>
      <c r="B5" s="195"/>
      <c r="C5" s="197"/>
      <c r="D5" s="188"/>
      <c r="E5" s="205" t="s">
        <v>37</v>
      </c>
      <c r="F5" s="207" t="s">
        <v>38</v>
      </c>
      <c r="G5" s="209" t="s">
        <v>859</v>
      </c>
      <c r="H5" s="215"/>
    </row>
    <row r="6" spans="1:8" s="13" customFormat="1" ht="22.5" customHeight="1" x14ac:dyDescent="0.2">
      <c r="A6" s="192"/>
      <c r="B6" s="195"/>
      <c r="C6" s="197"/>
      <c r="D6" s="188"/>
      <c r="E6" s="206"/>
      <c r="F6" s="208"/>
      <c r="G6" s="209"/>
      <c r="H6" s="208"/>
    </row>
    <row r="7" spans="1:8" s="13" customFormat="1" ht="26.25" customHeight="1" thickBot="1" x14ac:dyDescent="0.3">
      <c r="A7" s="193"/>
      <c r="B7" s="196"/>
      <c r="C7" s="198"/>
      <c r="D7" s="188"/>
      <c r="E7" s="162" t="s">
        <v>39</v>
      </c>
      <c r="F7" s="201" t="s">
        <v>1</v>
      </c>
      <c r="G7" s="202"/>
      <c r="H7" s="28" t="s">
        <v>2</v>
      </c>
    </row>
    <row r="8" spans="1:8" s="16" customFormat="1" ht="15" customHeight="1" thickBot="1" x14ac:dyDescent="0.3">
      <c r="A8" s="14">
        <v>1</v>
      </c>
      <c r="B8" s="15">
        <v>2</v>
      </c>
      <c r="C8" s="120">
        <v>3</v>
      </c>
      <c r="D8" s="52">
        <v>4</v>
      </c>
      <c r="E8" s="163" t="s">
        <v>40</v>
      </c>
      <c r="F8" s="36" t="s">
        <v>41</v>
      </c>
      <c r="G8" s="36" t="s">
        <v>34</v>
      </c>
      <c r="H8" s="36" t="s">
        <v>35</v>
      </c>
    </row>
    <row r="9" spans="1:8" ht="15.75" thickBot="1" x14ac:dyDescent="0.3">
      <c r="A9" s="24"/>
      <c r="B9" s="26"/>
      <c r="C9" s="121"/>
      <c r="D9" s="25"/>
      <c r="E9" s="166"/>
      <c r="F9" s="32"/>
      <c r="G9" s="32"/>
      <c r="H9" s="32"/>
    </row>
    <row r="10" spans="1:8" s="1" customFormat="1" x14ac:dyDescent="0.25">
      <c r="A10" s="94">
        <v>11</v>
      </c>
      <c r="B10" s="95" t="s">
        <v>26</v>
      </c>
      <c r="C10" s="89"/>
      <c r="D10" s="85"/>
      <c r="E10" s="167">
        <v>0</v>
      </c>
      <c r="F10" s="99">
        <v>0</v>
      </c>
      <c r="G10" s="99">
        <v>0</v>
      </c>
      <c r="H10" s="99">
        <v>0</v>
      </c>
    </row>
    <row r="11" spans="1:8" s="1" customFormat="1" x14ac:dyDescent="0.25">
      <c r="A11" s="4">
        <v>21</v>
      </c>
      <c r="B11" s="27" t="s">
        <v>27</v>
      </c>
      <c r="C11" s="90"/>
      <c r="D11" s="53"/>
      <c r="E11" s="169">
        <f>SUM(E13,E12)</f>
        <v>2</v>
      </c>
      <c r="F11" s="86">
        <f>SUM(F13,F12)</f>
        <v>2</v>
      </c>
      <c r="G11" s="86">
        <f>SUM(G13,G12)</f>
        <v>0</v>
      </c>
      <c r="H11" s="86">
        <f>SUM(H13,H12)</f>
        <v>0</v>
      </c>
    </row>
    <row r="12" spans="1:8" s="1" customFormat="1" x14ac:dyDescent="0.25">
      <c r="A12" s="18">
        <v>21</v>
      </c>
      <c r="B12" s="41"/>
      <c r="C12" s="88" t="s">
        <v>648</v>
      </c>
      <c r="D12" s="54" t="s">
        <v>645</v>
      </c>
      <c r="E12" s="168">
        <v>2</v>
      </c>
      <c r="F12" s="12">
        <v>2</v>
      </c>
      <c r="G12" s="12"/>
      <c r="H12" s="12">
        <v>0</v>
      </c>
    </row>
    <row r="13" spans="1:8" s="1" customFormat="1" x14ac:dyDescent="0.25">
      <c r="A13" s="18">
        <v>21</v>
      </c>
      <c r="B13" s="41"/>
      <c r="C13" s="55" t="s">
        <v>443</v>
      </c>
      <c r="D13" s="2" t="s">
        <v>444</v>
      </c>
      <c r="E13" s="168"/>
      <c r="F13" s="12"/>
      <c r="G13" s="12"/>
      <c r="H13" s="12"/>
    </row>
    <row r="14" spans="1:8" s="1" customFormat="1" x14ac:dyDescent="0.25">
      <c r="A14" s="5">
        <v>22</v>
      </c>
      <c r="B14" s="27" t="s">
        <v>3</v>
      </c>
      <c r="C14" s="91"/>
      <c r="D14" s="53"/>
      <c r="E14" s="169">
        <f>SUM(E15,E16,E17,E18,E19,E20)</f>
        <v>40</v>
      </c>
      <c r="F14" s="86">
        <f>SUM(F15,F16,F17,F18,F19,F20)</f>
        <v>40</v>
      </c>
      <c r="G14" s="86">
        <f>SUM(G15,G16,G17,G18,G19,G20)</f>
        <v>0</v>
      </c>
      <c r="H14" s="86">
        <f>SUM(H15,H16,H17,H18,H19,H20)</f>
        <v>0</v>
      </c>
    </row>
    <row r="15" spans="1:8" s="8" customFormat="1" x14ac:dyDescent="0.25">
      <c r="A15" s="11">
        <v>22</v>
      </c>
      <c r="B15" s="41"/>
      <c r="C15" s="92" t="s">
        <v>749</v>
      </c>
      <c r="D15" s="107" t="s">
        <v>750</v>
      </c>
      <c r="E15" s="168"/>
      <c r="F15" s="12"/>
      <c r="G15" s="12"/>
      <c r="H15" s="12"/>
    </row>
    <row r="16" spans="1:8" s="8" customFormat="1" x14ac:dyDescent="0.25">
      <c r="A16" s="11">
        <v>22</v>
      </c>
      <c r="B16" s="41"/>
      <c r="C16" s="92" t="s">
        <v>751</v>
      </c>
      <c r="D16" s="9" t="s">
        <v>752</v>
      </c>
      <c r="E16" s="168"/>
      <c r="F16" s="12"/>
      <c r="G16" s="12"/>
      <c r="H16" s="12"/>
    </row>
    <row r="17" spans="1:8" s="1" customFormat="1" x14ac:dyDescent="0.25">
      <c r="A17" s="11">
        <v>22</v>
      </c>
      <c r="B17" s="41"/>
      <c r="C17" s="92" t="s">
        <v>610</v>
      </c>
      <c r="D17" s="2" t="s">
        <v>611</v>
      </c>
      <c r="E17" s="168">
        <v>40</v>
      </c>
      <c r="F17" s="12">
        <v>40</v>
      </c>
      <c r="G17" s="12"/>
      <c r="H17" s="12">
        <v>0</v>
      </c>
    </row>
    <row r="18" spans="1:8" s="8" customFormat="1" x14ac:dyDescent="0.25">
      <c r="A18" s="11">
        <v>22</v>
      </c>
      <c r="B18" s="41"/>
      <c r="C18" s="46" t="s">
        <v>753</v>
      </c>
      <c r="D18" s="9" t="s">
        <v>754</v>
      </c>
      <c r="E18" s="168"/>
      <c r="F18" s="12"/>
      <c r="G18" s="12"/>
      <c r="H18" s="12"/>
    </row>
    <row r="19" spans="1:8" s="8" customFormat="1" x14ac:dyDescent="0.25">
      <c r="A19" s="11">
        <v>22</v>
      </c>
      <c r="B19" s="41"/>
      <c r="C19" s="46" t="s">
        <v>755</v>
      </c>
      <c r="D19" s="9" t="s">
        <v>756</v>
      </c>
      <c r="E19" s="168"/>
      <c r="F19" s="12"/>
      <c r="G19" s="12"/>
      <c r="H19" s="12"/>
    </row>
    <row r="20" spans="1:8" s="8" customFormat="1" x14ac:dyDescent="0.25">
      <c r="A20" s="11">
        <v>22</v>
      </c>
      <c r="B20" s="41"/>
      <c r="C20" s="46" t="s">
        <v>757</v>
      </c>
      <c r="D20" s="9" t="s">
        <v>758</v>
      </c>
      <c r="E20" s="168"/>
      <c r="F20" s="12"/>
      <c r="G20" s="12"/>
      <c r="H20" s="12"/>
    </row>
    <row r="21" spans="1:8" s="1" customFormat="1" ht="15.75" customHeight="1" x14ac:dyDescent="0.25">
      <c r="A21" s="5">
        <v>23</v>
      </c>
      <c r="B21" s="96" t="s">
        <v>4</v>
      </c>
      <c r="C21" s="93"/>
      <c r="D21" s="117"/>
      <c r="E21" s="169">
        <f>SUM(E22,E23)</f>
        <v>187</v>
      </c>
      <c r="F21" s="86">
        <f>SUM(F22,F23)</f>
        <v>187</v>
      </c>
      <c r="G21" s="86">
        <f>SUM(G22,G23)</f>
        <v>0</v>
      </c>
      <c r="H21" s="86">
        <f>SUM(H22,H23)</f>
        <v>187</v>
      </c>
    </row>
    <row r="22" spans="1:8" s="1" customFormat="1" ht="15.75" customHeight="1" x14ac:dyDescent="0.25">
      <c r="A22" s="11">
        <v>23</v>
      </c>
      <c r="B22" s="40"/>
      <c r="C22" s="55" t="s">
        <v>385</v>
      </c>
      <c r="D22" s="2" t="s">
        <v>28</v>
      </c>
      <c r="E22" s="168">
        <v>116</v>
      </c>
      <c r="F22" s="12">
        <v>116</v>
      </c>
      <c r="G22" s="12"/>
      <c r="H22" s="12">
        <v>116</v>
      </c>
    </row>
    <row r="23" spans="1:8" s="1" customFormat="1" x14ac:dyDescent="0.25">
      <c r="A23" s="11">
        <v>23</v>
      </c>
      <c r="B23" s="40"/>
      <c r="C23" s="55" t="s">
        <v>43</v>
      </c>
      <c r="D23" s="2" t="s">
        <v>44</v>
      </c>
      <c r="E23" s="168">
        <v>71</v>
      </c>
      <c r="F23" s="12">
        <v>71</v>
      </c>
      <c r="G23" s="12"/>
      <c r="H23" s="12">
        <v>71</v>
      </c>
    </row>
    <row r="24" spans="1:8" s="1" customFormat="1" x14ac:dyDescent="0.25">
      <c r="A24" s="5">
        <v>24</v>
      </c>
      <c r="B24" s="27" t="s">
        <v>743</v>
      </c>
      <c r="C24" s="91"/>
      <c r="D24" s="53"/>
      <c r="E24" s="169">
        <f>SUM(E25,E26,E27,E28,E29,E30,E31,E32,E33,E34,E37,E38,E39,E40,E41,E47,E52,E53,E54)</f>
        <v>704</v>
      </c>
      <c r="F24" s="86">
        <f>SUM(F25,F26,F27,F28,F29,F30,F31,F32,F33,F34,F37,F38,F39,F40,F41,F47,F52,F53,F54)</f>
        <v>735</v>
      </c>
      <c r="G24" s="86">
        <f>SUM(G25,G26,G27,G28,G29,G30,G31,G32,G33,G34,G37,G38,G39,G40,G41,G47,G52,G53,G54)</f>
        <v>222</v>
      </c>
      <c r="H24" s="86">
        <f>SUM(H25,H26,H27,H28,H29,H30,H31,H32,H33,H34,H37,H38,H39,H40,H41,H47,H52,H53,H54)</f>
        <v>462</v>
      </c>
    </row>
    <row r="25" spans="1:8" s="8" customFormat="1" x14ac:dyDescent="0.25">
      <c r="A25" s="104">
        <v>24</v>
      </c>
      <c r="B25" s="97"/>
      <c r="C25" s="55" t="s">
        <v>744</v>
      </c>
      <c r="D25" s="2" t="s">
        <v>745</v>
      </c>
      <c r="E25" s="168">
        <v>93</v>
      </c>
      <c r="F25" s="12">
        <v>93</v>
      </c>
      <c r="G25" s="12">
        <v>34</v>
      </c>
      <c r="H25" s="12">
        <v>68</v>
      </c>
    </row>
    <row r="26" spans="1:8" s="8" customFormat="1" x14ac:dyDescent="0.25">
      <c r="A26" s="84">
        <v>24</v>
      </c>
      <c r="B26" s="41"/>
      <c r="C26" s="55" t="s">
        <v>746</v>
      </c>
      <c r="D26" s="2" t="s">
        <v>445</v>
      </c>
      <c r="E26" s="168">
        <v>6</v>
      </c>
      <c r="F26" s="12">
        <v>6</v>
      </c>
      <c r="G26" s="12"/>
      <c r="H26" s="12">
        <v>0</v>
      </c>
    </row>
    <row r="27" spans="1:8" s="8" customFormat="1" x14ac:dyDescent="0.25">
      <c r="A27" s="84">
        <v>24</v>
      </c>
      <c r="B27" s="41"/>
      <c r="C27" s="55" t="s">
        <v>203</v>
      </c>
      <c r="D27" s="2" t="s">
        <v>45</v>
      </c>
      <c r="E27" s="168">
        <v>104</v>
      </c>
      <c r="F27" s="12">
        <v>104</v>
      </c>
      <c r="G27" s="12">
        <v>28</v>
      </c>
      <c r="H27" s="12">
        <v>72</v>
      </c>
    </row>
    <row r="28" spans="1:8" s="1" customFormat="1" x14ac:dyDescent="0.25">
      <c r="A28" s="98">
        <v>24</v>
      </c>
      <c r="B28" s="97"/>
      <c r="C28" s="122" t="s">
        <v>446</v>
      </c>
      <c r="D28" s="108" t="s">
        <v>447</v>
      </c>
      <c r="E28" s="168"/>
      <c r="F28" s="12"/>
      <c r="G28" s="12"/>
      <c r="H28" s="12">
        <v>0</v>
      </c>
    </row>
    <row r="29" spans="1:8" s="1" customFormat="1" x14ac:dyDescent="0.25">
      <c r="A29" s="11">
        <v>24</v>
      </c>
      <c r="B29" s="41"/>
      <c r="C29" s="55" t="s">
        <v>204</v>
      </c>
      <c r="D29" s="2" t="s">
        <v>46</v>
      </c>
      <c r="E29" s="168">
        <v>2</v>
      </c>
      <c r="F29" s="12">
        <v>10</v>
      </c>
      <c r="G29" s="12">
        <v>10</v>
      </c>
      <c r="H29" s="12">
        <v>12</v>
      </c>
    </row>
    <row r="30" spans="1:8" s="1" customFormat="1" x14ac:dyDescent="0.25">
      <c r="A30" s="11">
        <v>24</v>
      </c>
      <c r="B30" s="41"/>
      <c r="C30" s="55" t="s">
        <v>205</v>
      </c>
      <c r="D30" s="2" t="s">
        <v>47</v>
      </c>
      <c r="E30" s="168">
        <v>8</v>
      </c>
      <c r="F30" s="12">
        <v>8</v>
      </c>
      <c r="G30" s="12">
        <v>4</v>
      </c>
      <c r="H30" s="12">
        <v>0</v>
      </c>
    </row>
    <row r="31" spans="1:8" s="1" customFormat="1" x14ac:dyDescent="0.25">
      <c r="A31" s="11">
        <v>24</v>
      </c>
      <c r="B31" s="41"/>
      <c r="C31" s="88" t="s">
        <v>649</v>
      </c>
      <c r="D31" s="54" t="s">
        <v>574</v>
      </c>
      <c r="E31" s="168">
        <v>54</v>
      </c>
      <c r="F31" s="12">
        <v>54</v>
      </c>
      <c r="G31" s="12">
        <v>2</v>
      </c>
      <c r="H31" s="12">
        <v>24</v>
      </c>
    </row>
    <row r="32" spans="1:8" s="1" customFormat="1" x14ac:dyDescent="0.25">
      <c r="A32" s="11">
        <v>24</v>
      </c>
      <c r="B32" s="41"/>
      <c r="C32" s="55" t="s">
        <v>206</v>
      </c>
      <c r="D32" s="2" t="s">
        <v>48</v>
      </c>
      <c r="E32" s="168">
        <v>0</v>
      </c>
      <c r="F32" s="12">
        <v>0</v>
      </c>
      <c r="G32" s="12">
        <v>0</v>
      </c>
      <c r="H32" s="12">
        <v>0</v>
      </c>
    </row>
    <row r="33" spans="1:8" s="1" customFormat="1" x14ac:dyDescent="0.25">
      <c r="A33" s="11">
        <v>24</v>
      </c>
      <c r="B33" s="41"/>
      <c r="C33" s="55" t="s">
        <v>207</v>
      </c>
      <c r="D33" s="2" t="s">
        <v>42</v>
      </c>
      <c r="E33" s="168">
        <v>56</v>
      </c>
      <c r="F33" s="12">
        <v>56</v>
      </c>
      <c r="G33" s="12">
        <v>0</v>
      </c>
      <c r="H33" s="12">
        <v>48</v>
      </c>
    </row>
    <row r="34" spans="1:8" s="1" customFormat="1" x14ac:dyDescent="0.25">
      <c r="A34" s="11">
        <v>24</v>
      </c>
      <c r="B34" s="41"/>
      <c r="C34" s="55" t="s">
        <v>325</v>
      </c>
      <c r="D34" s="2" t="s">
        <v>49</v>
      </c>
      <c r="E34" s="168">
        <f>SUM(E35,E36)</f>
        <v>0</v>
      </c>
      <c r="F34" s="12">
        <f>SUM(F35,F36)</f>
        <v>0</v>
      </c>
      <c r="G34" s="12">
        <f>SUM(G35,G36)</f>
        <v>0</v>
      </c>
      <c r="H34" s="12">
        <f>SUM(H35,H36)</f>
        <v>0</v>
      </c>
    </row>
    <row r="35" spans="1:8" s="22" customFormat="1" x14ac:dyDescent="0.25">
      <c r="A35" s="87">
        <v>24</v>
      </c>
      <c r="B35" s="42"/>
      <c r="C35" s="123" t="s">
        <v>210</v>
      </c>
      <c r="D35" s="19" t="s">
        <v>326</v>
      </c>
      <c r="E35" s="175"/>
      <c r="F35" s="21"/>
      <c r="G35" s="21"/>
      <c r="H35" s="21">
        <v>0</v>
      </c>
    </row>
    <row r="36" spans="1:8" s="22" customFormat="1" x14ac:dyDescent="0.25">
      <c r="A36" s="87">
        <v>24</v>
      </c>
      <c r="B36" s="42"/>
      <c r="C36" s="123" t="s">
        <v>211</v>
      </c>
      <c r="D36" s="19" t="s">
        <v>327</v>
      </c>
      <c r="E36" s="175">
        <v>0</v>
      </c>
      <c r="F36" s="21">
        <v>0</v>
      </c>
      <c r="G36" s="21">
        <v>0</v>
      </c>
      <c r="H36" s="21">
        <v>0</v>
      </c>
    </row>
    <row r="37" spans="1:8" s="1" customFormat="1" x14ac:dyDescent="0.25">
      <c r="A37" s="11">
        <v>24</v>
      </c>
      <c r="B37" s="40"/>
      <c r="C37" s="55" t="s">
        <v>208</v>
      </c>
      <c r="D37" s="2" t="s">
        <v>50</v>
      </c>
      <c r="E37" s="168">
        <v>4</v>
      </c>
      <c r="F37" s="12">
        <v>4</v>
      </c>
      <c r="G37" s="12">
        <v>0</v>
      </c>
      <c r="H37" s="12">
        <v>0</v>
      </c>
    </row>
    <row r="38" spans="1:8" s="1" customFormat="1" x14ac:dyDescent="0.25">
      <c r="A38" s="11">
        <v>24</v>
      </c>
      <c r="B38" s="40"/>
      <c r="C38" s="55" t="s">
        <v>209</v>
      </c>
      <c r="D38" s="2" t="s">
        <v>51</v>
      </c>
      <c r="E38" s="168"/>
      <c r="F38" s="12"/>
      <c r="G38" s="12"/>
      <c r="H38" s="12">
        <v>8</v>
      </c>
    </row>
    <row r="39" spans="1:8" s="8" customFormat="1" x14ac:dyDescent="0.25">
      <c r="A39" s="11">
        <v>24</v>
      </c>
      <c r="B39" s="40"/>
      <c r="C39" s="55" t="s">
        <v>759</v>
      </c>
      <c r="D39" s="2" t="s">
        <v>760</v>
      </c>
      <c r="E39" s="168"/>
      <c r="F39" s="12"/>
      <c r="G39" s="12"/>
      <c r="H39" s="12"/>
    </row>
    <row r="40" spans="1:8" s="1" customFormat="1" x14ac:dyDescent="0.25">
      <c r="A40" s="11">
        <v>24</v>
      </c>
      <c r="B40" s="41"/>
      <c r="C40" s="55" t="s">
        <v>212</v>
      </c>
      <c r="D40" s="2" t="s">
        <v>52</v>
      </c>
      <c r="E40" s="168">
        <v>55</v>
      </c>
      <c r="F40" s="12">
        <v>55</v>
      </c>
      <c r="G40" s="12">
        <v>0</v>
      </c>
      <c r="H40" s="12">
        <v>24</v>
      </c>
    </row>
    <row r="41" spans="1:8" s="1" customFormat="1" x14ac:dyDescent="0.25">
      <c r="A41" s="11">
        <v>24</v>
      </c>
      <c r="B41" s="41"/>
      <c r="C41" s="55" t="s">
        <v>213</v>
      </c>
      <c r="D41" s="2" t="s">
        <v>53</v>
      </c>
      <c r="E41" s="168">
        <f>SUM(E42,E43,E44,E45,E46)</f>
        <v>63</v>
      </c>
      <c r="F41" s="12">
        <f>SUM(F42,F43,F44,F45,F46)</f>
        <v>63</v>
      </c>
      <c r="G41" s="12">
        <f>SUM(G42,G43,G44,G45,G46)</f>
        <v>2</v>
      </c>
      <c r="H41" s="12">
        <f>SUM(H42,H43,H44,H45,H46)</f>
        <v>8</v>
      </c>
    </row>
    <row r="42" spans="1:8" s="22" customFormat="1" x14ac:dyDescent="0.25">
      <c r="A42" s="87">
        <v>24</v>
      </c>
      <c r="B42" s="43"/>
      <c r="C42" s="123" t="s">
        <v>650</v>
      </c>
      <c r="D42" s="19" t="s">
        <v>424</v>
      </c>
      <c r="E42" s="175">
        <v>17</v>
      </c>
      <c r="F42" s="21">
        <v>17</v>
      </c>
      <c r="G42" s="21">
        <v>0</v>
      </c>
      <c r="H42" s="21">
        <v>0</v>
      </c>
    </row>
    <row r="43" spans="1:8" s="22" customFormat="1" x14ac:dyDescent="0.25">
      <c r="A43" s="87">
        <v>24</v>
      </c>
      <c r="B43" s="43"/>
      <c r="C43" s="123" t="s">
        <v>214</v>
      </c>
      <c r="D43" s="19" t="s">
        <v>329</v>
      </c>
      <c r="E43" s="175">
        <v>46</v>
      </c>
      <c r="F43" s="21">
        <v>46</v>
      </c>
      <c r="G43" s="21">
        <v>2</v>
      </c>
      <c r="H43" s="21">
        <v>8</v>
      </c>
    </row>
    <row r="44" spans="1:8" s="22" customFormat="1" x14ac:dyDescent="0.25">
      <c r="A44" s="87">
        <v>24</v>
      </c>
      <c r="B44" s="43"/>
      <c r="C44" s="123" t="s">
        <v>651</v>
      </c>
      <c r="D44" s="19" t="s">
        <v>595</v>
      </c>
      <c r="E44" s="175"/>
      <c r="F44" s="21"/>
      <c r="G44" s="21"/>
      <c r="H44" s="21"/>
    </row>
    <row r="45" spans="1:8" s="22" customFormat="1" x14ac:dyDescent="0.25">
      <c r="A45" s="87">
        <v>24</v>
      </c>
      <c r="B45" s="43"/>
      <c r="C45" s="125" t="s">
        <v>652</v>
      </c>
      <c r="D45" s="56" t="s">
        <v>575</v>
      </c>
      <c r="E45" s="175"/>
      <c r="F45" s="21"/>
      <c r="G45" s="21"/>
      <c r="H45" s="21"/>
    </row>
    <row r="46" spans="1:8" s="22" customFormat="1" x14ac:dyDescent="0.25">
      <c r="A46" s="87">
        <v>24</v>
      </c>
      <c r="B46" s="43"/>
      <c r="C46" s="126" t="s">
        <v>448</v>
      </c>
      <c r="D46" s="57" t="s">
        <v>449</v>
      </c>
      <c r="E46" s="175"/>
      <c r="F46" s="21"/>
      <c r="G46" s="21"/>
      <c r="H46" s="21"/>
    </row>
    <row r="47" spans="1:8" s="1" customFormat="1" ht="15.75" customHeight="1" x14ac:dyDescent="0.25">
      <c r="A47" s="11">
        <v>24</v>
      </c>
      <c r="B47" s="41"/>
      <c r="C47" s="55" t="s">
        <v>215</v>
      </c>
      <c r="D47" s="2" t="s">
        <v>328</v>
      </c>
      <c r="E47" s="168">
        <f>SUM(E48,E49,E50,E51)</f>
        <v>130</v>
      </c>
      <c r="F47" s="12">
        <f>SUM(F48,F49,F50,F51)</f>
        <v>153</v>
      </c>
      <c r="G47" s="12">
        <f>SUM(G48,G49,G50,G51)</f>
        <v>120</v>
      </c>
      <c r="H47" s="12">
        <f>SUM(H48,H49,H50,H51)</f>
        <v>120</v>
      </c>
    </row>
    <row r="48" spans="1:8" s="22" customFormat="1" x14ac:dyDescent="0.25">
      <c r="A48" s="87">
        <v>24</v>
      </c>
      <c r="B48" s="43"/>
      <c r="C48" s="123" t="s">
        <v>216</v>
      </c>
      <c r="D48" s="19" t="s">
        <v>54</v>
      </c>
      <c r="E48" s="175">
        <v>74</v>
      </c>
      <c r="F48" s="21">
        <v>74</v>
      </c>
      <c r="G48" s="21">
        <v>45</v>
      </c>
      <c r="H48" s="21">
        <v>45</v>
      </c>
    </row>
    <row r="49" spans="1:8" s="22" customFormat="1" x14ac:dyDescent="0.25">
      <c r="A49" s="87">
        <v>24</v>
      </c>
      <c r="B49" s="43"/>
      <c r="C49" s="123" t="s">
        <v>330</v>
      </c>
      <c r="D49" s="19" t="s">
        <v>331</v>
      </c>
      <c r="E49" s="175">
        <v>17</v>
      </c>
      <c r="F49" s="21">
        <v>25</v>
      </c>
      <c r="G49" s="21">
        <v>25</v>
      </c>
      <c r="H49" s="21">
        <v>25</v>
      </c>
    </row>
    <row r="50" spans="1:8" s="22" customFormat="1" x14ac:dyDescent="0.25">
      <c r="A50" s="87">
        <v>24</v>
      </c>
      <c r="B50" s="43"/>
      <c r="C50" s="123" t="s">
        <v>334</v>
      </c>
      <c r="D50" s="19" t="s">
        <v>332</v>
      </c>
      <c r="E50" s="175">
        <v>9</v>
      </c>
      <c r="F50" s="21">
        <v>24</v>
      </c>
      <c r="G50" s="21">
        <v>24</v>
      </c>
      <c r="H50" s="21">
        <v>24</v>
      </c>
    </row>
    <row r="51" spans="1:8" s="22" customFormat="1" x14ac:dyDescent="0.25">
      <c r="A51" s="87">
        <v>24</v>
      </c>
      <c r="B51" s="43"/>
      <c r="C51" s="123" t="s">
        <v>335</v>
      </c>
      <c r="D51" s="19" t="s">
        <v>333</v>
      </c>
      <c r="E51" s="175">
        <v>30</v>
      </c>
      <c r="F51" s="21">
        <v>30</v>
      </c>
      <c r="G51" s="21">
        <v>26</v>
      </c>
      <c r="H51" s="21">
        <v>26</v>
      </c>
    </row>
    <row r="52" spans="1:8" s="1" customFormat="1" x14ac:dyDescent="0.25">
      <c r="A52" s="11">
        <v>24</v>
      </c>
      <c r="B52" s="41"/>
      <c r="C52" s="55" t="s">
        <v>653</v>
      </c>
      <c r="D52" s="2" t="s">
        <v>425</v>
      </c>
      <c r="E52" s="168">
        <v>2</v>
      </c>
      <c r="F52" s="12">
        <v>2</v>
      </c>
      <c r="G52" s="12">
        <v>0</v>
      </c>
      <c r="H52" s="12">
        <v>0</v>
      </c>
    </row>
    <row r="53" spans="1:8" x14ac:dyDescent="0.25">
      <c r="A53" s="11">
        <v>24</v>
      </c>
      <c r="B53" s="41"/>
      <c r="C53" s="127" t="s">
        <v>402</v>
      </c>
      <c r="D53" s="72" t="s">
        <v>403</v>
      </c>
      <c r="E53" s="168">
        <v>22</v>
      </c>
      <c r="F53" s="12">
        <v>22</v>
      </c>
      <c r="G53" s="12">
        <v>22</v>
      </c>
      <c r="H53" s="102">
        <v>22</v>
      </c>
    </row>
    <row r="54" spans="1:8" s="1" customFormat="1" x14ac:dyDescent="0.25">
      <c r="A54" s="11">
        <v>24</v>
      </c>
      <c r="B54" s="41"/>
      <c r="C54" s="128" t="s">
        <v>387</v>
      </c>
      <c r="D54" s="2" t="s">
        <v>388</v>
      </c>
      <c r="E54" s="168">
        <v>105</v>
      </c>
      <c r="F54" s="12">
        <v>105</v>
      </c>
      <c r="G54" s="12">
        <v>0</v>
      </c>
      <c r="H54" s="12">
        <v>56</v>
      </c>
    </row>
    <row r="55" spans="1:8" s="8" customFormat="1" x14ac:dyDescent="0.25">
      <c r="A55" s="5">
        <v>25</v>
      </c>
      <c r="B55" s="27" t="s">
        <v>737</v>
      </c>
      <c r="C55" s="129"/>
      <c r="D55" s="6"/>
      <c r="E55" s="169">
        <f>SUM(E56,E57)</f>
        <v>1</v>
      </c>
      <c r="F55" s="86">
        <f>SUM(F56,F57)</f>
        <v>1</v>
      </c>
      <c r="G55" s="86">
        <v>0</v>
      </c>
      <c r="H55" s="86">
        <f>SUM(H56,H57)</f>
        <v>28</v>
      </c>
    </row>
    <row r="56" spans="1:8" s="8" customFormat="1" x14ac:dyDescent="0.25">
      <c r="A56" s="11">
        <v>25</v>
      </c>
      <c r="B56" s="41"/>
      <c r="C56" s="130" t="s">
        <v>736</v>
      </c>
      <c r="D56" s="2" t="s">
        <v>761</v>
      </c>
      <c r="E56" s="168">
        <v>0</v>
      </c>
      <c r="F56" s="12">
        <v>0</v>
      </c>
      <c r="G56" s="12"/>
      <c r="H56" s="12">
        <v>0</v>
      </c>
    </row>
    <row r="57" spans="1:8" s="8" customFormat="1" x14ac:dyDescent="0.25">
      <c r="A57" s="11">
        <v>25</v>
      </c>
      <c r="B57" s="41"/>
      <c r="C57" s="131" t="s">
        <v>735</v>
      </c>
      <c r="D57" s="2" t="s">
        <v>855</v>
      </c>
      <c r="E57" s="168">
        <v>1</v>
      </c>
      <c r="F57" s="12">
        <v>1</v>
      </c>
      <c r="G57" s="12"/>
      <c r="H57" s="12">
        <v>28</v>
      </c>
    </row>
    <row r="58" spans="1:8" s="1" customFormat="1" x14ac:dyDescent="0.25">
      <c r="A58" s="5">
        <v>26</v>
      </c>
      <c r="B58" s="96" t="s">
        <v>854</v>
      </c>
      <c r="C58" s="129"/>
      <c r="D58" s="6"/>
      <c r="E58" s="169">
        <f>SUM(E59,E60,E61,E62,E71,E72)</f>
        <v>734</v>
      </c>
      <c r="F58" s="86">
        <f>SUM(F59,F60,F61,F62,F71,F72)</f>
        <v>767</v>
      </c>
      <c r="G58" s="86">
        <f>SUM(G59,G60,G61,G62,G71,G72)</f>
        <v>92</v>
      </c>
      <c r="H58" s="86">
        <f>SUM(H59,H60,H61,H62,H71,H72)</f>
        <v>596</v>
      </c>
    </row>
    <row r="59" spans="1:8" s="1" customFormat="1" x14ac:dyDescent="0.25">
      <c r="A59" s="11">
        <v>26</v>
      </c>
      <c r="B59" s="155"/>
      <c r="C59" s="55" t="s">
        <v>344</v>
      </c>
      <c r="D59" s="2" t="s">
        <v>55</v>
      </c>
      <c r="E59" s="168">
        <v>411</v>
      </c>
      <c r="F59" s="12">
        <v>411</v>
      </c>
      <c r="G59" s="12"/>
      <c r="H59" s="12">
        <v>360</v>
      </c>
    </row>
    <row r="60" spans="1:8" s="1" customFormat="1" x14ac:dyDescent="0.25">
      <c r="A60" s="11">
        <v>26</v>
      </c>
      <c r="B60" s="155"/>
      <c r="C60" s="55" t="s">
        <v>217</v>
      </c>
      <c r="D60" s="2" t="s">
        <v>56</v>
      </c>
      <c r="E60" s="168">
        <v>18</v>
      </c>
      <c r="F60" s="12">
        <v>43</v>
      </c>
      <c r="G60" s="12">
        <v>43</v>
      </c>
      <c r="H60" s="12">
        <v>48</v>
      </c>
    </row>
    <row r="61" spans="1:8" s="1" customFormat="1" x14ac:dyDescent="0.25">
      <c r="A61" s="11">
        <v>26</v>
      </c>
      <c r="B61" s="155"/>
      <c r="C61" s="55" t="s">
        <v>218</v>
      </c>
      <c r="D61" s="2" t="s">
        <v>57</v>
      </c>
      <c r="E61" s="168">
        <v>169</v>
      </c>
      <c r="F61" s="12">
        <v>169</v>
      </c>
      <c r="G61" s="12"/>
      <c r="H61" s="12">
        <v>116</v>
      </c>
    </row>
    <row r="62" spans="1:8" s="1" customFormat="1" x14ac:dyDescent="0.25">
      <c r="A62" s="11">
        <v>26</v>
      </c>
      <c r="B62" s="155"/>
      <c r="C62" s="55" t="s">
        <v>219</v>
      </c>
      <c r="D62" s="2" t="s">
        <v>58</v>
      </c>
      <c r="E62" s="178">
        <f>SUM(E63,E64,E65,E66,E69,E70)</f>
        <v>31</v>
      </c>
      <c r="F62" s="12">
        <f>SUM(F63,F64,F65,F66,F69,F70)</f>
        <v>39</v>
      </c>
      <c r="G62" s="12">
        <f>SUM(G63,G64,G65,G66,G69,G70)</f>
        <v>4</v>
      </c>
      <c r="H62" s="12">
        <f>SUM(H63,H64,H65,H66,H68,H70)</f>
        <v>16</v>
      </c>
    </row>
    <row r="63" spans="1:8" s="23" customFormat="1" x14ac:dyDescent="0.25">
      <c r="A63" s="87">
        <v>26</v>
      </c>
      <c r="B63" s="157"/>
      <c r="C63" s="123" t="s">
        <v>202</v>
      </c>
      <c r="D63" s="118" t="s">
        <v>337</v>
      </c>
      <c r="E63" s="175">
        <v>23</v>
      </c>
      <c r="F63" s="21">
        <v>23</v>
      </c>
      <c r="G63" s="21">
        <v>4</v>
      </c>
      <c r="H63" s="21">
        <v>8</v>
      </c>
    </row>
    <row r="64" spans="1:8" s="22" customFormat="1" x14ac:dyDescent="0.25">
      <c r="A64" s="87">
        <v>26</v>
      </c>
      <c r="B64" s="157"/>
      <c r="C64" s="123" t="s">
        <v>336</v>
      </c>
      <c r="D64" s="118" t="s">
        <v>341</v>
      </c>
      <c r="E64" s="175">
        <v>2</v>
      </c>
      <c r="F64" s="21">
        <v>10</v>
      </c>
      <c r="G64" s="21">
        <v>0</v>
      </c>
      <c r="H64" s="21">
        <v>8</v>
      </c>
    </row>
    <row r="65" spans="1:8" s="22" customFormat="1" x14ac:dyDescent="0.25">
      <c r="A65" s="87">
        <v>26</v>
      </c>
      <c r="B65" s="157"/>
      <c r="C65" s="123" t="s">
        <v>338</v>
      </c>
      <c r="D65" s="118" t="s">
        <v>342</v>
      </c>
      <c r="E65" s="175"/>
      <c r="F65" s="21"/>
      <c r="G65" s="21"/>
      <c r="H65" s="21"/>
    </row>
    <row r="66" spans="1:8" s="22" customFormat="1" ht="15" customHeight="1" x14ac:dyDescent="0.25">
      <c r="A66" s="87">
        <v>26</v>
      </c>
      <c r="B66" s="157"/>
      <c r="C66" s="123" t="s">
        <v>339</v>
      </c>
      <c r="D66" s="118" t="s">
        <v>343</v>
      </c>
      <c r="E66" s="175"/>
      <c r="F66" s="21"/>
      <c r="G66" s="21"/>
      <c r="H66" s="21"/>
    </row>
    <row r="67" spans="1:8" s="23" customFormat="1" ht="15" customHeight="1" x14ac:dyDescent="0.25">
      <c r="A67" s="112"/>
      <c r="B67" s="156"/>
      <c r="C67" s="124"/>
      <c r="D67" s="119"/>
      <c r="E67" s="177"/>
      <c r="F67" s="103"/>
      <c r="G67" s="103"/>
      <c r="H67" s="103"/>
    </row>
    <row r="68" spans="1:8" s="23" customFormat="1" ht="15" customHeight="1" x14ac:dyDescent="0.25">
      <c r="A68" s="112"/>
      <c r="B68" s="156"/>
      <c r="C68" s="124"/>
      <c r="D68" s="119"/>
      <c r="E68" s="177"/>
      <c r="F68" s="103"/>
      <c r="G68" s="103"/>
      <c r="H68" s="103"/>
    </row>
    <row r="69" spans="1:8" s="22" customFormat="1" x14ac:dyDescent="0.25">
      <c r="A69" s="87">
        <v>26</v>
      </c>
      <c r="B69" s="157"/>
      <c r="C69" s="132" t="s">
        <v>340</v>
      </c>
      <c r="D69" s="118" t="s">
        <v>646</v>
      </c>
      <c r="E69" s="175">
        <v>4</v>
      </c>
      <c r="F69" s="21">
        <v>4</v>
      </c>
      <c r="G69" s="21">
        <v>0</v>
      </c>
      <c r="H69" s="21">
        <v>0</v>
      </c>
    </row>
    <row r="70" spans="1:8" s="22" customFormat="1" x14ac:dyDescent="0.25">
      <c r="A70" s="87">
        <v>26</v>
      </c>
      <c r="B70" s="157"/>
      <c r="C70" s="125" t="s">
        <v>654</v>
      </c>
      <c r="D70" s="56" t="s">
        <v>576</v>
      </c>
      <c r="E70" s="175">
        <v>2</v>
      </c>
      <c r="F70" s="21">
        <v>2</v>
      </c>
      <c r="G70" s="21">
        <v>0</v>
      </c>
      <c r="H70" s="21">
        <v>0</v>
      </c>
    </row>
    <row r="71" spans="1:8" s="1" customFormat="1" x14ac:dyDescent="0.25">
      <c r="A71" s="11">
        <v>26</v>
      </c>
      <c r="B71" s="155"/>
      <c r="C71" s="133" t="s">
        <v>655</v>
      </c>
      <c r="D71" s="2" t="s">
        <v>596</v>
      </c>
      <c r="E71" s="168">
        <v>0</v>
      </c>
      <c r="F71" s="12">
        <v>0</v>
      </c>
      <c r="G71" s="12">
        <v>0</v>
      </c>
      <c r="H71" s="12">
        <v>0</v>
      </c>
    </row>
    <row r="72" spans="1:8" s="1" customFormat="1" x14ac:dyDescent="0.25">
      <c r="A72" s="11">
        <v>26</v>
      </c>
      <c r="B72" s="155"/>
      <c r="C72" s="55" t="s">
        <v>220</v>
      </c>
      <c r="D72" s="2" t="s">
        <v>59</v>
      </c>
      <c r="E72" s="168">
        <v>105</v>
      </c>
      <c r="F72" s="12">
        <v>105</v>
      </c>
      <c r="G72" s="12">
        <v>45</v>
      </c>
      <c r="H72" s="12">
        <v>56</v>
      </c>
    </row>
    <row r="73" spans="1:8" s="1" customFormat="1" x14ac:dyDescent="0.25">
      <c r="A73" s="5">
        <v>27</v>
      </c>
      <c r="B73" s="27" t="s">
        <v>5</v>
      </c>
      <c r="C73" s="91"/>
      <c r="D73" s="53"/>
      <c r="E73" s="169">
        <f>SUM(E74,E75)</f>
        <v>9</v>
      </c>
      <c r="F73" s="86">
        <f>SUM(F74,F75)</f>
        <v>11</v>
      </c>
      <c r="G73" s="86">
        <f>SUM(G74,G75)</f>
        <v>2</v>
      </c>
      <c r="H73" s="86">
        <f>SUM(H74,H75)</f>
        <v>0</v>
      </c>
    </row>
    <row r="74" spans="1:8" s="1" customFormat="1" x14ac:dyDescent="0.25">
      <c r="A74" s="11">
        <v>27</v>
      </c>
      <c r="B74" s="41"/>
      <c r="C74" s="128" t="s">
        <v>450</v>
      </c>
      <c r="D74" s="2" t="s">
        <v>732</v>
      </c>
      <c r="E74" s="168">
        <v>0</v>
      </c>
      <c r="F74" s="12"/>
      <c r="G74" s="12"/>
      <c r="H74" s="12">
        <v>0</v>
      </c>
    </row>
    <row r="75" spans="1:8" s="1" customFormat="1" x14ac:dyDescent="0.25">
      <c r="A75" s="11">
        <v>27</v>
      </c>
      <c r="B75" s="41"/>
      <c r="C75" s="55" t="s">
        <v>451</v>
      </c>
      <c r="D75" s="2" t="s">
        <v>452</v>
      </c>
      <c r="E75" s="168">
        <f>SUM(E76,E77,E78,E79,E80,E81)</f>
        <v>9</v>
      </c>
      <c r="F75" s="12">
        <f>SUM(F76,F77,F78,F79,F80,F81)</f>
        <v>11</v>
      </c>
      <c r="G75" s="12">
        <f>SUM(G76,G77,G78,G79,G80,G81)</f>
        <v>2</v>
      </c>
      <c r="H75" s="12">
        <f>SUM(H76,H77,H78,H79,H80,H81)</f>
        <v>0</v>
      </c>
    </row>
    <row r="76" spans="1:8" s="22" customFormat="1" ht="15" customHeight="1" x14ac:dyDescent="0.25">
      <c r="A76" s="87">
        <v>27</v>
      </c>
      <c r="B76" s="43"/>
      <c r="C76" s="123" t="s">
        <v>453</v>
      </c>
      <c r="D76" s="58" t="s">
        <v>454</v>
      </c>
      <c r="E76" s="175">
        <v>1</v>
      </c>
      <c r="F76" s="21">
        <v>1</v>
      </c>
      <c r="G76" s="21">
        <v>0</v>
      </c>
      <c r="H76" s="21">
        <v>0</v>
      </c>
    </row>
    <row r="77" spans="1:8" s="22" customFormat="1" ht="15" customHeight="1" x14ac:dyDescent="0.25">
      <c r="A77" s="87">
        <v>27</v>
      </c>
      <c r="B77" s="43"/>
      <c r="C77" s="123" t="s">
        <v>455</v>
      </c>
      <c r="D77" s="58" t="s">
        <v>456</v>
      </c>
      <c r="E77" s="175">
        <v>5</v>
      </c>
      <c r="F77" s="21">
        <v>5</v>
      </c>
      <c r="G77" s="21">
        <v>0</v>
      </c>
      <c r="H77" s="21">
        <v>0</v>
      </c>
    </row>
    <row r="78" spans="1:8" s="22" customFormat="1" ht="30" x14ac:dyDescent="0.25">
      <c r="A78" s="87">
        <v>27</v>
      </c>
      <c r="B78" s="43"/>
      <c r="C78" s="123" t="s">
        <v>457</v>
      </c>
      <c r="D78" s="58" t="s">
        <v>738</v>
      </c>
      <c r="E78" s="175"/>
      <c r="F78" s="21">
        <v>2</v>
      </c>
      <c r="G78" s="21">
        <v>2</v>
      </c>
      <c r="H78" s="21">
        <v>0</v>
      </c>
    </row>
    <row r="79" spans="1:8" s="22" customFormat="1" x14ac:dyDescent="0.25">
      <c r="A79" s="87">
        <v>27</v>
      </c>
      <c r="B79" s="43"/>
      <c r="C79" s="123" t="s">
        <v>459</v>
      </c>
      <c r="D79" s="58" t="s">
        <v>458</v>
      </c>
      <c r="E79" s="175">
        <v>1</v>
      </c>
      <c r="F79" s="21">
        <v>1</v>
      </c>
      <c r="G79" s="21">
        <v>0</v>
      </c>
      <c r="H79" s="21">
        <v>0</v>
      </c>
    </row>
    <row r="80" spans="1:8" s="22" customFormat="1" ht="15" customHeight="1" x14ac:dyDescent="0.25">
      <c r="A80" s="87">
        <v>27</v>
      </c>
      <c r="B80" s="43"/>
      <c r="C80" s="123" t="s">
        <v>460</v>
      </c>
      <c r="D80" s="58" t="s">
        <v>461</v>
      </c>
      <c r="E80" s="175">
        <v>1</v>
      </c>
      <c r="F80" s="21">
        <v>1</v>
      </c>
      <c r="G80" s="21">
        <v>0</v>
      </c>
      <c r="H80" s="21">
        <v>0</v>
      </c>
    </row>
    <row r="81" spans="1:8" s="22" customFormat="1" x14ac:dyDescent="0.25">
      <c r="A81" s="87">
        <v>27</v>
      </c>
      <c r="B81" s="43"/>
      <c r="C81" s="123" t="s">
        <v>462</v>
      </c>
      <c r="D81" s="58" t="s">
        <v>463</v>
      </c>
      <c r="E81" s="175">
        <v>1</v>
      </c>
      <c r="F81" s="21">
        <v>1</v>
      </c>
      <c r="G81" s="21">
        <v>0</v>
      </c>
      <c r="H81" s="21">
        <v>0</v>
      </c>
    </row>
    <row r="82" spans="1:8" s="31" customFormat="1" x14ac:dyDescent="0.25">
      <c r="A82" s="34">
        <v>28</v>
      </c>
      <c r="B82" s="39" t="s">
        <v>6</v>
      </c>
      <c r="C82" s="134"/>
      <c r="D82" s="59"/>
      <c r="E82" s="169">
        <f>SUM(E83,E84,E85,E86,E87,E88,E89,E90,E91,E92,E93,E94,E95)</f>
        <v>290</v>
      </c>
      <c r="F82" s="86">
        <f>SUM(F83,F84,F85,F86,F87,F88,F89,F90,F91,F92,F93,F94,F95)</f>
        <v>290</v>
      </c>
      <c r="G82" s="86">
        <v>16</v>
      </c>
      <c r="H82" s="86">
        <f>SUM(H83,H84,H85,H86,H87,H88,H89,H90,H91,H92,H93,H94,H95)</f>
        <v>80</v>
      </c>
    </row>
    <row r="83" spans="1:8" s="1" customFormat="1" x14ac:dyDescent="0.25">
      <c r="A83" s="84">
        <v>28</v>
      </c>
      <c r="B83" s="41"/>
      <c r="C83" s="55" t="s">
        <v>221</v>
      </c>
      <c r="D83" s="2" t="s">
        <v>60</v>
      </c>
      <c r="E83" s="168">
        <v>12</v>
      </c>
      <c r="F83" s="12">
        <v>12</v>
      </c>
      <c r="G83" s="12"/>
      <c r="H83" s="12">
        <v>12</v>
      </c>
    </row>
    <row r="84" spans="1:8" s="1" customFormat="1" x14ac:dyDescent="0.25">
      <c r="A84" s="84">
        <v>28</v>
      </c>
      <c r="B84" s="41"/>
      <c r="C84" s="55" t="s">
        <v>222</v>
      </c>
      <c r="D84" s="2" t="s">
        <v>61</v>
      </c>
      <c r="E84" s="168">
        <v>2</v>
      </c>
      <c r="F84" s="12">
        <v>2</v>
      </c>
      <c r="G84" s="12"/>
      <c r="H84" s="12">
        <v>0</v>
      </c>
    </row>
    <row r="85" spans="1:8" s="1" customFormat="1" x14ac:dyDescent="0.25">
      <c r="A85" s="84">
        <v>28</v>
      </c>
      <c r="B85" s="41"/>
      <c r="C85" s="133" t="s">
        <v>223</v>
      </c>
      <c r="D85" s="2" t="s">
        <v>62</v>
      </c>
      <c r="E85" s="168">
        <v>129</v>
      </c>
      <c r="F85" s="12">
        <v>129</v>
      </c>
      <c r="G85" s="12"/>
      <c r="H85" s="12">
        <v>28</v>
      </c>
    </row>
    <row r="86" spans="1:8" s="1" customFormat="1" x14ac:dyDescent="0.25">
      <c r="A86" s="84">
        <v>28</v>
      </c>
      <c r="B86" s="41"/>
      <c r="C86" s="55" t="s">
        <v>224</v>
      </c>
      <c r="D86" s="2" t="s">
        <v>63</v>
      </c>
      <c r="E86" s="168">
        <v>6</v>
      </c>
      <c r="F86" s="12">
        <v>6</v>
      </c>
      <c r="G86" s="12"/>
      <c r="H86" s="12">
        <v>0</v>
      </c>
    </row>
    <row r="87" spans="1:8" s="1" customFormat="1" x14ac:dyDescent="0.25">
      <c r="A87" s="84">
        <v>28</v>
      </c>
      <c r="B87" s="41"/>
      <c r="C87" s="55" t="s">
        <v>464</v>
      </c>
      <c r="D87" s="2" t="s">
        <v>465</v>
      </c>
      <c r="E87" s="168"/>
      <c r="F87" s="12"/>
      <c r="G87" s="12"/>
      <c r="H87" s="12"/>
    </row>
    <row r="88" spans="1:8" s="1" customFormat="1" x14ac:dyDescent="0.25">
      <c r="A88" s="84">
        <v>28</v>
      </c>
      <c r="B88" s="41"/>
      <c r="C88" s="55" t="s">
        <v>466</v>
      </c>
      <c r="D88" s="2" t="s">
        <v>467</v>
      </c>
      <c r="E88" s="168">
        <v>37</v>
      </c>
      <c r="F88" s="12">
        <v>37</v>
      </c>
      <c r="G88" s="12">
        <v>10</v>
      </c>
      <c r="H88" s="12">
        <v>12</v>
      </c>
    </row>
    <row r="89" spans="1:8" s="1" customFormat="1" x14ac:dyDescent="0.25">
      <c r="A89" s="84">
        <v>28</v>
      </c>
      <c r="B89" s="41"/>
      <c r="C89" s="55" t="s">
        <v>225</v>
      </c>
      <c r="D89" s="2" t="s">
        <v>64</v>
      </c>
      <c r="E89" s="168">
        <v>102</v>
      </c>
      <c r="F89" s="12">
        <v>102</v>
      </c>
      <c r="G89" s="12">
        <v>6</v>
      </c>
      <c r="H89" s="12">
        <v>28</v>
      </c>
    </row>
    <row r="90" spans="1:8" s="1" customFormat="1" x14ac:dyDescent="0.25">
      <c r="A90" s="84">
        <v>28</v>
      </c>
      <c r="B90" s="41"/>
      <c r="C90" s="55" t="s">
        <v>468</v>
      </c>
      <c r="D90" s="2" t="s">
        <v>469</v>
      </c>
      <c r="E90" s="168"/>
      <c r="F90" s="12"/>
      <c r="G90" s="12"/>
      <c r="H90" s="12"/>
    </row>
    <row r="91" spans="1:8" s="8" customFormat="1" x14ac:dyDescent="0.25">
      <c r="A91" s="84">
        <v>28</v>
      </c>
      <c r="B91" s="41"/>
      <c r="C91" s="135" t="s">
        <v>762</v>
      </c>
      <c r="D91" s="109" t="s">
        <v>763</v>
      </c>
      <c r="E91" s="168"/>
      <c r="F91" s="12"/>
      <c r="G91" s="12"/>
      <c r="H91" s="12"/>
    </row>
    <row r="92" spans="1:8" s="1" customFormat="1" x14ac:dyDescent="0.25">
      <c r="A92" s="84">
        <v>28</v>
      </c>
      <c r="B92" s="41"/>
      <c r="C92" s="55" t="s">
        <v>470</v>
      </c>
      <c r="D92" s="2" t="s">
        <v>471</v>
      </c>
      <c r="E92" s="168"/>
      <c r="F92" s="12"/>
      <c r="G92" s="12"/>
      <c r="H92" s="12"/>
    </row>
    <row r="93" spans="1:8" s="1" customFormat="1" x14ac:dyDescent="0.25">
      <c r="A93" s="84">
        <v>28</v>
      </c>
      <c r="B93" s="41"/>
      <c r="C93" s="55" t="s">
        <v>656</v>
      </c>
      <c r="D93" s="2" t="s">
        <v>426</v>
      </c>
      <c r="E93" s="168"/>
      <c r="F93" s="12"/>
      <c r="G93" s="12"/>
      <c r="H93" s="12"/>
    </row>
    <row r="94" spans="1:8" s="1" customFormat="1" x14ac:dyDescent="0.25">
      <c r="A94" s="84">
        <v>28</v>
      </c>
      <c r="B94" s="41"/>
      <c r="C94" s="55" t="s">
        <v>612</v>
      </c>
      <c r="D94" s="60" t="s">
        <v>613</v>
      </c>
      <c r="E94" s="168">
        <v>2</v>
      </c>
      <c r="F94" s="12">
        <v>2</v>
      </c>
      <c r="G94" s="12">
        <v>0</v>
      </c>
      <c r="H94" s="12">
        <v>0</v>
      </c>
    </row>
    <row r="95" spans="1:8" s="1" customFormat="1" x14ac:dyDescent="0.25">
      <c r="A95" s="84">
        <v>28</v>
      </c>
      <c r="B95" s="41"/>
      <c r="C95" s="55" t="s">
        <v>657</v>
      </c>
      <c r="D95" s="2" t="s">
        <v>473</v>
      </c>
      <c r="E95" s="168">
        <f>SUM(E96,E97)</f>
        <v>0</v>
      </c>
      <c r="F95" s="12">
        <f>SUM(F96,F97)</f>
        <v>0</v>
      </c>
      <c r="G95" s="12">
        <f>SUM(G96,G97)</f>
        <v>0</v>
      </c>
      <c r="H95" s="12">
        <f>SUM(H96,H97)</f>
        <v>0</v>
      </c>
    </row>
    <row r="96" spans="1:8" s="1" customFormat="1" x14ac:dyDescent="0.25">
      <c r="A96" s="111">
        <v>28</v>
      </c>
      <c r="B96" s="43"/>
      <c r="C96" s="123" t="s">
        <v>472</v>
      </c>
      <c r="D96" s="19" t="s">
        <v>427</v>
      </c>
      <c r="E96" s="175"/>
      <c r="F96" s="21"/>
      <c r="G96" s="21"/>
      <c r="H96" s="21"/>
    </row>
    <row r="97" spans="1:8" s="1" customFormat="1" x14ac:dyDescent="0.25">
      <c r="A97" s="111">
        <v>28</v>
      </c>
      <c r="B97" s="43"/>
      <c r="C97" s="136" t="s">
        <v>850</v>
      </c>
      <c r="D97" s="61" t="s">
        <v>577</v>
      </c>
      <c r="E97" s="175"/>
      <c r="F97" s="21"/>
      <c r="G97" s="21"/>
      <c r="H97" s="21"/>
    </row>
    <row r="98" spans="1:8" s="1" customFormat="1" x14ac:dyDescent="0.25">
      <c r="A98" s="176">
        <v>29</v>
      </c>
      <c r="B98" s="27" t="s">
        <v>7</v>
      </c>
      <c r="C98" s="91"/>
      <c r="D98" s="53"/>
      <c r="E98" s="169">
        <f>SUM(E99,E107,E108,E109,E110,E111,E112,E113,E114,E115,E116,E117,E118,E119,E120,E121)</f>
        <v>113</v>
      </c>
      <c r="F98" s="86">
        <f>SUM(F99,F107,F108,F109,F110,F111,F112,F113,F114,F115,F116,F117,F118,F119,F120,F121)</f>
        <v>115</v>
      </c>
      <c r="G98" s="86">
        <f>SUM(G99,G107,G108,G109,G110,G111,G112,G113,G114,G115,G116,G117,G118,G119,G120,G121)</f>
        <v>4</v>
      </c>
      <c r="H98" s="86">
        <f>SUM(H99,H107,H108,H109,H110,H111,H112,H113,H114,H115,H116,H117,H118,H119,H120,H121)</f>
        <v>56</v>
      </c>
    </row>
    <row r="99" spans="1:8" s="1" customFormat="1" x14ac:dyDescent="0.25">
      <c r="A99" s="11">
        <v>29</v>
      </c>
      <c r="B99" s="41"/>
      <c r="C99" s="46" t="s">
        <v>226</v>
      </c>
      <c r="D99" s="9" t="s">
        <v>65</v>
      </c>
      <c r="E99" s="168">
        <v>17</v>
      </c>
      <c r="F99" s="12">
        <v>17</v>
      </c>
      <c r="G99" s="12"/>
      <c r="H99" s="12">
        <v>0</v>
      </c>
    </row>
    <row r="100" spans="1:8" s="23" customFormat="1" x14ac:dyDescent="0.25">
      <c r="A100" s="87">
        <v>29</v>
      </c>
      <c r="B100" s="43"/>
      <c r="C100" s="137" t="s">
        <v>766</v>
      </c>
      <c r="D100" s="68" t="s">
        <v>767</v>
      </c>
      <c r="E100" s="175"/>
      <c r="F100" s="21"/>
      <c r="G100" s="21"/>
      <c r="H100" s="21"/>
    </row>
    <row r="101" spans="1:8" s="23" customFormat="1" x14ac:dyDescent="0.25">
      <c r="A101" s="87">
        <v>29</v>
      </c>
      <c r="B101" s="43"/>
      <c r="C101" s="137" t="s">
        <v>768</v>
      </c>
      <c r="D101" s="68" t="s">
        <v>769</v>
      </c>
      <c r="E101" s="175"/>
      <c r="F101" s="21"/>
      <c r="G101" s="21"/>
      <c r="H101" s="21"/>
    </row>
    <row r="102" spans="1:8" s="23" customFormat="1" x14ac:dyDescent="0.25">
      <c r="A102" s="87">
        <v>29</v>
      </c>
      <c r="B102" s="43"/>
      <c r="C102" s="137" t="s">
        <v>770</v>
      </c>
      <c r="D102" s="68" t="s">
        <v>771</v>
      </c>
      <c r="E102" s="175"/>
      <c r="F102" s="21"/>
      <c r="G102" s="21"/>
      <c r="H102" s="21"/>
    </row>
    <row r="103" spans="1:8" s="22" customFormat="1" x14ac:dyDescent="0.25">
      <c r="A103" s="87">
        <v>29</v>
      </c>
      <c r="B103" s="43"/>
      <c r="C103" s="137" t="s">
        <v>772</v>
      </c>
      <c r="D103" s="68" t="s">
        <v>773</v>
      </c>
      <c r="E103" s="175"/>
      <c r="F103" s="21"/>
      <c r="G103" s="21"/>
      <c r="H103" s="21"/>
    </row>
    <row r="104" spans="1:8" s="22" customFormat="1" x14ac:dyDescent="0.25">
      <c r="A104" s="87">
        <v>29</v>
      </c>
      <c r="B104" s="43"/>
      <c r="C104" s="137" t="s">
        <v>774</v>
      </c>
      <c r="D104" s="68" t="s">
        <v>775</v>
      </c>
      <c r="E104" s="175"/>
      <c r="F104" s="21"/>
      <c r="G104" s="21"/>
      <c r="H104" s="21"/>
    </row>
    <row r="105" spans="1:8" s="22" customFormat="1" x14ac:dyDescent="0.25">
      <c r="A105" s="87">
        <v>29</v>
      </c>
      <c r="B105" s="43"/>
      <c r="C105" s="138" t="s">
        <v>227</v>
      </c>
      <c r="D105" s="19" t="s">
        <v>597</v>
      </c>
      <c r="E105" s="175"/>
      <c r="F105" s="21"/>
      <c r="G105" s="21"/>
      <c r="H105" s="21"/>
    </row>
    <row r="106" spans="1:8" s="22" customFormat="1" x14ac:dyDescent="0.25">
      <c r="A106" s="87">
        <v>29</v>
      </c>
      <c r="B106" s="43"/>
      <c r="C106" s="138" t="s">
        <v>228</v>
      </c>
      <c r="D106" s="19" t="s">
        <v>428</v>
      </c>
      <c r="E106" s="175"/>
      <c r="F106" s="21"/>
      <c r="G106" s="21"/>
      <c r="H106" s="21"/>
    </row>
    <row r="107" spans="1:8" s="1" customFormat="1" x14ac:dyDescent="0.25">
      <c r="A107" s="11">
        <v>29</v>
      </c>
      <c r="B107" s="41"/>
      <c r="C107" s="46" t="s">
        <v>229</v>
      </c>
      <c r="D107" s="9" t="s">
        <v>66</v>
      </c>
      <c r="E107" s="168">
        <v>0</v>
      </c>
      <c r="F107" s="12">
        <v>0</v>
      </c>
      <c r="G107" s="12"/>
      <c r="H107" s="12">
        <v>0</v>
      </c>
    </row>
    <row r="108" spans="1:8" s="1" customFormat="1" x14ac:dyDescent="0.25">
      <c r="A108" s="11">
        <v>29</v>
      </c>
      <c r="B108" s="41"/>
      <c r="C108" s="46" t="s">
        <v>230</v>
      </c>
      <c r="D108" s="9" t="s">
        <v>67</v>
      </c>
      <c r="E108" s="168">
        <v>70</v>
      </c>
      <c r="F108" s="12">
        <v>70</v>
      </c>
      <c r="G108" s="12"/>
      <c r="H108" s="12">
        <v>24</v>
      </c>
    </row>
    <row r="109" spans="1:8" s="1" customFormat="1" x14ac:dyDescent="0.25">
      <c r="A109" s="11">
        <v>29</v>
      </c>
      <c r="B109" s="41"/>
      <c r="C109" s="55" t="s">
        <v>474</v>
      </c>
      <c r="D109" s="2" t="s">
        <v>475</v>
      </c>
      <c r="E109" s="168">
        <v>2</v>
      </c>
      <c r="F109" s="12">
        <v>2</v>
      </c>
      <c r="G109" s="12">
        <v>0</v>
      </c>
      <c r="H109" s="12">
        <v>0</v>
      </c>
    </row>
    <row r="110" spans="1:8" s="1" customFormat="1" x14ac:dyDescent="0.25">
      <c r="A110" s="11">
        <v>29</v>
      </c>
      <c r="B110" s="41"/>
      <c r="C110" s="46" t="s">
        <v>231</v>
      </c>
      <c r="D110" s="9" t="s">
        <v>68</v>
      </c>
      <c r="E110" s="168">
        <v>6</v>
      </c>
      <c r="F110" s="12">
        <v>6</v>
      </c>
      <c r="G110" s="12">
        <v>0</v>
      </c>
      <c r="H110" s="12">
        <v>8</v>
      </c>
    </row>
    <row r="111" spans="1:8" s="1" customFormat="1" x14ac:dyDescent="0.25">
      <c r="A111" s="11">
        <v>29</v>
      </c>
      <c r="B111" s="41"/>
      <c r="C111" s="128" t="s">
        <v>232</v>
      </c>
      <c r="D111" s="9" t="s">
        <v>69</v>
      </c>
      <c r="E111" s="168">
        <v>0</v>
      </c>
      <c r="F111" s="12">
        <v>0</v>
      </c>
      <c r="G111" s="12">
        <v>0</v>
      </c>
      <c r="H111" s="12">
        <v>0</v>
      </c>
    </row>
    <row r="112" spans="1:8" s="1" customFormat="1" x14ac:dyDescent="0.25">
      <c r="A112" s="11">
        <v>29</v>
      </c>
      <c r="B112" s="41"/>
      <c r="C112" s="128" t="s">
        <v>476</v>
      </c>
      <c r="D112" s="2" t="s">
        <v>733</v>
      </c>
      <c r="E112" s="168">
        <v>0</v>
      </c>
      <c r="F112" s="12">
        <v>0</v>
      </c>
      <c r="G112" s="12">
        <v>0</v>
      </c>
      <c r="H112" s="12">
        <v>0</v>
      </c>
    </row>
    <row r="113" spans="1:8" s="1" customFormat="1" x14ac:dyDescent="0.25">
      <c r="A113" s="11">
        <v>29</v>
      </c>
      <c r="B113" s="41"/>
      <c r="C113" s="55" t="s">
        <v>477</v>
      </c>
      <c r="D113" s="2" t="s">
        <v>478</v>
      </c>
      <c r="E113" s="168"/>
      <c r="F113" s="12"/>
      <c r="G113" s="12"/>
      <c r="H113" s="12"/>
    </row>
    <row r="114" spans="1:8" s="1" customFormat="1" x14ac:dyDescent="0.25">
      <c r="A114" s="11">
        <v>29</v>
      </c>
      <c r="B114" s="41"/>
      <c r="C114" s="46" t="s">
        <v>233</v>
      </c>
      <c r="D114" s="9" t="s">
        <v>70</v>
      </c>
      <c r="E114" s="168">
        <v>2</v>
      </c>
      <c r="F114" s="12">
        <v>2</v>
      </c>
      <c r="G114" s="12">
        <v>0</v>
      </c>
      <c r="H114" s="12">
        <v>8</v>
      </c>
    </row>
    <row r="115" spans="1:8" s="1" customFormat="1" x14ac:dyDescent="0.25">
      <c r="A115" s="11">
        <v>29</v>
      </c>
      <c r="B115" s="41"/>
      <c r="C115" s="139" t="s">
        <v>658</v>
      </c>
      <c r="D115" s="54" t="s">
        <v>578</v>
      </c>
      <c r="E115" s="168"/>
      <c r="F115" s="12"/>
      <c r="G115" s="12"/>
      <c r="H115" s="12"/>
    </row>
    <row r="116" spans="1:8" s="1" customFormat="1" x14ac:dyDescent="0.25">
      <c r="A116" s="11">
        <v>29</v>
      </c>
      <c r="B116" s="41"/>
      <c r="C116" s="46" t="s">
        <v>234</v>
      </c>
      <c r="D116" s="9" t="s">
        <v>71</v>
      </c>
      <c r="E116" s="168">
        <v>12</v>
      </c>
      <c r="F116" s="12">
        <v>12</v>
      </c>
      <c r="G116" s="12">
        <v>0</v>
      </c>
      <c r="H116" s="12">
        <v>8</v>
      </c>
    </row>
    <row r="117" spans="1:8" s="1" customFormat="1" x14ac:dyDescent="0.25">
      <c r="A117" s="11">
        <v>29</v>
      </c>
      <c r="B117" s="41"/>
      <c r="C117" s="55" t="s">
        <v>659</v>
      </c>
      <c r="D117" s="2" t="s">
        <v>429</v>
      </c>
      <c r="E117" s="168"/>
      <c r="F117" s="12"/>
      <c r="G117" s="12"/>
      <c r="H117" s="12"/>
    </row>
    <row r="118" spans="1:8" x14ac:dyDescent="0.25">
      <c r="A118" s="11">
        <v>29</v>
      </c>
      <c r="B118" s="41"/>
      <c r="C118" s="46" t="s">
        <v>235</v>
      </c>
      <c r="D118" s="9" t="s">
        <v>72</v>
      </c>
      <c r="E118" s="168">
        <v>2</v>
      </c>
      <c r="F118" s="12">
        <v>2</v>
      </c>
      <c r="G118" s="12">
        <v>0</v>
      </c>
      <c r="H118" s="102">
        <v>0</v>
      </c>
    </row>
    <row r="119" spans="1:8" s="17" customFormat="1" x14ac:dyDescent="0.25">
      <c r="A119" s="11">
        <v>29</v>
      </c>
      <c r="B119" s="41"/>
      <c r="C119" s="46" t="s">
        <v>236</v>
      </c>
      <c r="D119" s="9" t="s">
        <v>73</v>
      </c>
      <c r="E119" s="168">
        <v>2</v>
      </c>
      <c r="F119" s="12">
        <v>4</v>
      </c>
      <c r="G119" s="12">
        <v>4</v>
      </c>
      <c r="H119" s="102">
        <v>8</v>
      </c>
    </row>
    <row r="120" spans="1:8" x14ac:dyDescent="0.25">
      <c r="A120" s="11">
        <v>29</v>
      </c>
      <c r="B120" s="41"/>
      <c r="C120" s="128" t="s">
        <v>479</v>
      </c>
      <c r="D120" s="2" t="s">
        <v>727</v>
      </c>
      <c r="E120" s="168">
        <v>0</v>
      </c>
      <c r="F120" s="12">
        <v>0</v>
      </c>
      <c r="G120" s="12">
        <v>0</v>
      </c>
      <c r="H120" s="102">
        <v>0</v>
      </c>
    </row>
    <row r="121" spans="1:8" x14ac:dyDescent="0.25">
      <c r="A121" s="11">
        <v>29</v>
      </c>
      <c r="B121" s="41"/>
      <c r="C121" s="140" t="s">
        <v>579</v>
      </c>
      <c r="D121" s="62" t="s">
        <v>480</v>
      </c>
      <c r="E121" s="168">
        <f>SUBTOTAL(9,E122,E123,E124)</f>
        <v>0</v>
      </c>
      <c r="F121" s="12">
        <f>SUBTOTAL(9,F122,F123,F124)</f>
        <v>0</v>
      </c>
      <c r="G121" s="12">
        <f>SUBTOTAL(9,G122,G123,G124)</f>
        <v>0</v>
      </c>
      <c r="H121" s="12">
        <f>SUBTOTAL(9,H122,H123,H124)</f>
        <v>0</v>
      </c>
    </row>
    <row r="122" spans="1:8" s="29" customFormat="1" x14ac:dyDescent="0.25">
      <c r="A122" s="87">
        <v>29</v>
      </c>
      <c r="B122" s="43"/>
      <c r="C122" s="123" t="s">
        <v>481</v>
      </c>
      <c r="D122" s="19" t="s">
        <v>482</v>
      </c>
      <c r="E122" s="175"/>
      <c r="F122" s="21"/>
      <c r="G122" s="21"/>
      <c r="H122" s="21"/>
    </row>
    <row r="123" spans="1:8" s="29" customFormat="1" x14ac:dyDescent="0.25">
      <c r="A123" s="87">
        <v>29</v>
      </c>
      <c r="B123" s="43"/>
      <c r="C123" s="138" t="s">
        <v>614</v>
      </c>
      <c r="D123" s="63" t="s">
        <v>615</v>
      </c>
      <c r="E123" s="175"/>
      <c r="F123" s="21"/>
      <c r="G123" s="21"/>
      <c r="H123" s="21"/>
    </row>
    <row r="124" spans="1:8" s="81" customFormat="1" x14ac:dyDescent="0.25">
      <c r="A124" s="87">
        <v>29</v>
      </c>
      <c r="B124" s="43"/>
      <c r="C124" s="137" t="s">
        <v>764</v>
      </c>
      <c r="D124" s="68" t="s">
        <v>765</v>
      </c>
      <c r="E124" s="175"/>
      <c r="F124" s="21"/>
      <c r="G124" s="21"/>
      <c r="H124" s="21"/>
    </row>
    <row r="125" spans="1:8" s="1" customFormat="1" x14ac:dyDescent="0.25">
      <c r="A125" s="5">
        <v>31</v>
      </c>
      <c r="B125" s="27" t="s">
        <v>8</v>
      </c>
      <c r="C125" s="91"/>
      <c r="D125" s="53"/>
      <c r="E125" s="169">
        <f>SUM(E126,E127,E128,E129,E130,E133)</f>
        <v>17</v>
      </c>
      <c r="F125" s="86">
        <f>SUM(F126,F127,F128,F129,F130,F133)</f>
        <v>17</v>
      </c>
      <c r="G125" s="86">
        <f>SUM(G126,G127,G128,G129,G130,G133)</f>
        <v>0</v>
      </c>
      <c r="H125" s="86">
        <f>SUM(H126,H127,H128,H129,H130,H133)</f>
        <v>12</v>
      </c>
    </row>
    <row r="126" spans="1:8" s="1" customFormat="1" x14ac:dyDescent="0.25">
      <c r="A126" s="11">
        <v>31</v>
      </c>
      <c r="B126" s="41"/>
      <c r="C126" s="55" t="s">
        <v>483</v>
      </c>
      <c r="D126" s="2" t="s">
        <v>484</v>
      </c>
      <c r="E126" s="168"/>
      <c r="F126" s="12"/>
      <c r="G126" s="12"/>
      <c r="H126" s="12"/>
    </row>
    <row r="127" spans="1:8" s="1" customFormat="1" x14ac:dyDescent="0.25">
      <c r="A127" s="11">
        <v>31</v>
      </c>
      <c r="B127" s="41"/>
      <c r="C127" s="55" t="s">
        <v>485</v>
      </c>
      <c r="D127" s="2" t="s">
        <v>486</v>
      </c>
      <c r="E127" s="168"/>
      <c r="F127" s="12"/>
      <c r="G127" s="12"/>
      <c r="H127" s="12"/>
    </row>
    <row r="128" spans="1:8" s="8" customFormat="1" x14ac:dyDescent="0.25">
      <c r="A128" s="11">
        <v>31</v>
      </c>
      <c r="B128" s="41"/>
      <c r="C128" s="141" t="s">
        <v>776</v>
      </c>
      <c r="D128" s="74" t="s">
        <v>777</v>
      </c>
      <c r="E128" s="168"/>
      <c r="F128" s="12"/>
      <c r="G128" s="12"/>
      <c r="H128" s="12"/>
    </row>
    <row r="129" spans="1:8" s="8" customFormat="1" x14ac:dyDescent="0.25">
      <c r="A129" s="11">
        <v>31</v>
      </c>
      <c r="B129" s="41"/>
      <c r="C129" s="141" t="s">
        <v>778</v>
      </c>
      <c r="D129" s="74" t="s">
        <v>779</v>
      </c>
      <c r="E129" s="168"/>
      <c r="F129" s="12"/>
      <c r="G129" s="12"/>
      <c r="H129" s="12"/>
    </row>
    <row r="130" spans="1:8" s="1" customFormat="1" x14ac:dyDescent="0.25">
      <c r="A130" s="11">
        <v>31</v>
      </c>
      <c r="B130" s="40"/>
      <c r="C130" s="46" t="s">
        <v>237</v>
      </c>
      <c r="D130" s="9" t="s">
        <v>74</v>
      </c>
      <c r="E130" s="168">
        <f>SUM(E131,E132)</f>
        <v>2</v>
      </c>
      <c r="F130" s="12">
        <f>SUM(F131,F132)</f>
        <v>2</v>
      </c>
      <c r="G130" s="12">
        <f>SUM(G131,G132)</f>
        <v>0</v>
      </c>
      <c r="H130" s="12">
        <f>SUM(H131,H132)</f>
        <v>0</v>
      </c>
    </row>
    <row r="131" spans="1:8" s="22" customFormat="1" x14ac:dyDescent="0.25">
      <c r="A131" s="87">
        <v>31</v>
      </c>
      <c r="B131" s="42"/>
      <c r="C131" s="138" t="s">
        <v>616</v>
      </c>
      <c r="D131" s="64" t="s">
        <v>617</v>
      </c>
      <c r="E131" s="175">
        <v>1</v>
      </c>
      <c r="F131" s="21">
        <v>1</v>
      </c>
      <c r="G131" s="21">
        <v>0</v>
      </c>
      <c r="H131" s="21"/>
    </row>
    <row r="132" spans="1:8" s="22" customFormat="1" x14ac:dyDescent="0.25">
      <c r="A132" s="87">
        <v>31</v>
      </c>
      <c r="B132" s="42"/>
      <c r="C132" s="125" t="s">
        <v>851</v>
      </c>
      <c r="D132" s="56" t="s">
        <v>580</v>
      </c>
      <c r="E132" s="175">
        <v>1</v>
      </c>
      <c r="F132" s="21">
        <v>1</v>
      </c>
      <c r="G132" s="21">
        <v>0</v>
      </c>
      <c r="H132" s="21"/>
    </row>
    <row r="133" spans="1:8" s="1" customFormat="1" x14ac:dyDescent="0.25">
      <c r="A133" s="11">
        <v>31</v>
      </c>
      <c r="B133" s="40"/>
      <c r="C133" s="46" t="s">
        <v>238</v>
      </c>
      <c r="D133" s="9" t="s">
        <v>75</v>
      </c>
      <c r="E133" s="168">
        <v>15</v>
      </c>
      <c r="F133" s="12">
        <v>15</v>
      </c>
      <c r="G133" s="12"/>
      <c r="H133" s="12">
        <v>12</v>
      </c>
    </row>
    <row r="134" spans="1:8" s="1" customFormat="1" x14ac:dyDescent="0.25">
      <c r="A134" s="5">
        <v>32</v>
      </c>
      <c r="B134" s="27" t="s">
        <v>860</v>
      </c>
      <c r="C134" s="91"/>
      <c r="D134" s="53"/>
      <c r="E134" s="169">
        <f>SUM(E135,E136,E137,E138,E139,E140,E141)</f>
        <v>2</v>
      </c>
      <c r="F134" s="86">
        <f>SUM(F135,F136,F137,F138,F139,F140,F141)</f>
        <v>2</v>
      </c>
      <c r="G134" s="86">
        <v>0</v>
      </c>
      <c r="H134" s="86">
        <f>SUM(H135,H136,H137,H138,H139,H140,H141)</f>
        <v>0</v>
      </c>
    </row>
    <row r="135" spans="1:8" s="1" customFormat="1" x14ac:dyDescent="0.25">
      <c r="A135" s="11">
        <v>32</v>
      </c>
      <c r="B135" s="41"/>
      <c r="C135" s="55" t="s">
        <v>487</v>
      </c>
      <c r="D135" s="2" t="s">
        <v>488</v>
      </c>
      <c r="E135" s="168"/>
      <c r="F135" s="12"/>
      <c r="G135" s="12"/>
      <c r="H135" s="12"/>
    </row>
    <row r="136" spans="1:8" s="1" customFormat="1" x14ac:dyDescent="0.25">
      <c r="A136" s="11">
        <v>32</v>
      </c>
      <c r="B136" s="41"/>
      <c r="C136" s="55" t="s">
        <v>660</v>
      </c>
      <c r="D136" s="65" t="s">
        <v>430</v>
      </c>
      <c r="E136" s="168"/>
      <c r="F136" s="12"/>
      <c r="G136" s="12"/>
      <c r="H136" s="12"/>
    </row>
    <row r="137" spans="1:8" s="8" customFormat="1" x14ac:dyDescent="0.25">
      <c r="A137" s="11">
        <v>32</v>
      </c>
      <c r="B137" s="41"/>
      <c r="C137" s="141" t="s">
        <v>780</v>
      </c>
      <c r="D137" s="74" t="s">
        <v>781</v>
      </c>
      <c r="E137" s="168"/>
      <c r="F137" s="12"/>
      <c r="G137" s="12"/>
      <c r="H137" s="12"/>
    </row>
    <row r="138" spans="1:8" s="1" customFormat="1" x14ac:dyDescent="0.25">
      <c r="A138" s="11">
        <v>32</v>
      </c>
      <c r="B138" s="41"/>
      <c r="C138" s="55" t="s">
        <v>489</v>
      </c>
      <c r="D138" s="2" t="s">
        <v>490</v>
      </c>
      <c r="E138" s="168">
        <v>1</v>
      </c>
      <c r="F138" s="12">
        <v>1</v>
      </c>
      <c r="G138" s="12">
        <v>0</v>
      </c>
      <c r="H138" s="12"/>
    </row>
    <row r="139" spans="1:8" s="1" customFormat="1" x14ac:dyDescent="0.25">
      <c r="A139" s="11">
        <v>32</v>
      </c>
      <c r="B139" s="41"/>
      <c r="C139" s="55" t="s">
        <v>491</v>
      </c>
      <c r="D139" s="2" t="s">
        <v>492</v>
      </c>
      <c r="E139" s="168"/>
      <c r="F139" s="12"/>
      <c r="G139" s="12"/>
      <c r="H139" s="12"/>
    </row>
    <row r="140" spans="1:8" s="1" customFormat="1" x14ac:dyDescent="0.25">
      <c r="A140" s="11">
        <v>32</v>
      </c>
      <c r="B140" s="41"/>
      <c r="C140" s="55" t="s">
        <v>493</v>
      </c>
      <c r="D140" s="2" t="s">
        <v>494</v>
      </c>
      <c r="E140" s="168"/>
      <c r="F140" s="12"/>
      <c r="G140" s="12"/>
      <c r="H140" s="12"/>
    </row>
    <row r="141" spans="1:8" s="1" customFormat="1" x14ac:dyDescent="0.25">
      <c r="A141" s="11">
        <v>32</v>
      </c>
      <c r="B141" s="41"/>
      <c r="C141" s="55" t="s">
        <v>495</v>
      </c>
      <c r="D141" s="2" t="s">
        <v>496</v>
      </c>
      <c r="E141" s="168">
        <v>1</v>
      </c>
      <c r="F141" s="12">
        <v>1</v>
      </c>
      <c r="G141" s="12">
        <v>0</v>
      </c>
      <c r="H141" s="12"/>
    </row>
    <row r="142" spans="1:8" s="1" customFormat="1" x14ac:dyDescent="0.25">
      <c r="A142" s="5">
        <v>33</v>
      </c>
      <c r="B142" s="27" t="s">
        <v>29</v>
      </c>
      <c r="C142" s="91"/>
      <c r="D142" s="53"/>
      <c r="E142" s="169">
        <f>SUM(E143,E148,E149,E150,E151)</f>
        <v>99</v>
      </c>
      <c r="F142" s="86">
        <f>SUM(F143,F148,F149,F150,F151)</f>
        <v>99</v>
      </c>
      <c r="G142" s="86">
        <v>0</v>
      </c>
      <c r="H142" s="86">
        <f>SUM(H143,H148,H149,H150,H151)</f>
        <v>32</v>
      </c>
    </row>
    <row r="143" spans="1:8" s="1" customFormat="1" x14ac:dyDescent="0.25">
      <c r="A143" s="11">
        <v>33</v>
      </c>
      <c r="B143" s="41"/>
      <c r="C143" s="106" t="s">
        <v>345</v>
      </c>
      <c r="D143" s="66" t="s">
        <v>346</v>
      </c>
      <c r="E143" s="168">
        <v>11</v>
      </c>
      <c r="F143" s="12">
        <v>11</v>
      </c>
      <c r="G143" s="12"/>
      <c r="H143" s="12">
        <v>8</v>
      </c>
    </row>
    <row r="144" spans="1:8" s="22" customFormat="1" x14ac:dyDescent="0.25">
      <c r="A144" s="87">
        <v>33</v>
      </c>
      <c r="B144" s="43"/>
      <c r="C144" s="142" t="s">
        <v>497</v>
      </c>
      <c r="D144" s="67" t="s">
        <v>498</v>
      </c>
      <c r="E144" s="175"/>
      <c r="F144" s="21"/>
      <c r="G144" s="21"/>
      <c r="H144" s="21"/>
    </row>
    <row r="145" spans="1:8" s="29" customFormat="1" ht="14.25" customHeight="1" x14ac:dyDescent="0.25">
      <c r="A145" s="87">
        <v>33</v>
      </c>
      <c r="B145" s="42"/>
      <c r="C145" s="138" t="s">
        <v>239</v>
      </c>
      <c r="D145" s="20" t="s">
        <v>347</v>
      </c>
      <c r="E145" s="175"/>
      <c r="F145" s="21"/>
      <c r="G145" s="21"/>
      <c r="H145" s="21">
        <v>8</v>
      </c>
    </row>
    <row r="146" spans="1:8" s="29" customFormat="1" ht="14.25" customHeight="1" x14ac:dyDescent="0.25">
      <c r="A146" s="87">
        <v>33</v>
      </c>
      <c r="B146" s="42"/>
      <c r="C146" s="123" t="s">
        <v>661</v>
      </c>
      <c r="D146" s="19" t="s">
        <v>598</v>
      </c>
      <c r="E146" s="175"/>
      <c r="F146" s="21"/>
      <c r="G146" s="21"/>
      <c r="H146" s="21"/>
    </row>
    <row r="147" spans="1:8" s="81" customFormat="1" ht="14.25" customHeight="1" x14ac:dyDescent="0.25">
      <c r="A147" s="87">
        <v>33</v>
      </c>
      <c r="B147" s="42"/>
      <c r="C147" s="137" t="s">
        <v>782</v>
      </c>
      <c r="D147" s="68" t="s">
        <v>783</v>
      </c>
      <c r="E147" s="175"/>
      <c r="F147" s="21"/>
      <c r="G147" s="21"/>
      <c r="H147" s="21"/>
    </row>
    <row r="148" spans="1:8" s="1" customFormat="1" ht="14.25" customHeight="1" x14ac:dyDescent="0.25">
      <c r="A148" s="11">
        <v>33</v>
      </c>
      <c r="B148" s="40"/>
      <c r="C148" s="46" t="s">
        <v>240</v>
      </c>
      <c r="D148" s="9" t="s">
        <v>76</v>
      </c>
      <c r="E148" s="168">
        <v>5</v>
      </c>
      <c r="F148" s="12">
        <v>5</v>
      </c>
      <c r="G148" s="12">
        <v>0</v>
      </c>
      <c r="H148" s="12">
        <v>0</v>
      </c>
    </row>
    <row r="149" spans="1:8" s="1" customFormat="1" ht="14.25" customHeight="1" x14ac:dyDescent="0.25">
      <c r="A149" s="11">
        <v>33</v>
      </c>
      <c r="B149" s="40"/>
      <c r="C149" s="128" t="s">
        <v>662</v>
      </c>
      <c r="D149" s="2" t="s">
        <v>734</v>
      </c>
      <c r="E149" s="168">
        <v>0</v>
      </c>
      <c r="F149" s="12">
        <v>0</v>
      </c>
      <c r="G149" s="12">
        <v>0</v>
      </c>
      <c r="H149" s="12">
        <v>0</v>
      </c>
    </row>
    <row r="150" spans="1:8" s="1" customFormat="1" ht="14.25" customHeight="1" x14ac:dyDescent="0.25">
      <c r="A150" s="11">
        <v>33</v>
      </c>
      <c r="B150" s="40"/>
      <c r="C150" s="46" t="s">
        <v>241</v>
      </c>
      <c r="D150" s="9" t="s">
        <v>77</v>
      </c>
      <c r="E150" s="168">
        <v>15</v>
      </c>
      <c r="F150" s="12">
        <v>15</v>
      </c>
      <c r="G150" s="12">
        <v>0</v>
      </c>
      <c r="H150" s="12">
        <v>12</v>
      </c>
    </row>
    <row r="151" spans="1:8" s="1" customFormat="1" ht="14.25" customHeight="1" x14ac:dyDescent="0.25">
      <c r="A151" s="11">
        <v>33</v>
      </c>
      <c r="B151" s="40"/>
      <c r="C151" s="46" t="s">
        <v>389</v>
      </c>
      <c r="D151" s="9" t="s">
        <v>390</v>
      </c>
      <c r="E151" s="168">
        <v>68</v>
      </c>
      <c r="F151" s="12">
        <v>68</v>
      </c>
      <c r="G151" s="12">
        <v>0</v>
      </c>
      <c r="H151" s="12">
        <v>12</v>
      </c>
    </row>
    <row r="152" spans="1:8" s="1" customFormat="1" x14ac:dyDescent="0.25">
      <c r="A152" s="5">
        <v>34</v>
      </c>
      <c r="B152" s="27" t="s">
        <v>9</v>
      </c>
      <c r="C152" s="91"/>
      <c r="D152" s="53"/>
      <c r="E152" s="169">
        <f>SUM(E153,E156,E157,E158,E159,E160,E161)</f>
        <v>16</v>
      </c>
      <c r="F152" s="86">
        <f>SUM(F153,F156,F157,F158,F159,F160,F161)</f>
        <v>344</v>
      </c>
      <c r="G152" s="86">
        <f>SUM(G153,G156,G157,G158,G159,G160,G161)</f>
        <v>7</v>
      </c>
      <c r="H152" s="86">
        <f>SUM(H153,H156,H157,H158,H159,H160,H161)</f>
        <v>120</v>
      </c>
    </row>
    <row r="153" spans="1:8" s="1" customFormat="1" x14ac:dyDescent="0.25">
      <c r="A153" s="11">
        <v>34</v>
      </c>
      <c r="B153" s="40"/>
      <c r="C153" s="46" t="s">
        <v>391</v>
      </c>
      <c r="D153" s="9" t="s">
        <v>78</v>
      </c>
      <c r="E153" s="168">
        <v>7</v>
      </c>
      <c r="F153" s="12">
        <v>64</v>
      </c>
      <c r="G153" s="12"/>
      <c r="H153" s="12">
        <v>24</v>
      </c>
    </row>
    <row r="154" spans="1:8" s="22" customFormat="1" x14ac:dyDescent="0.25">
      <c r="A154" s="87">
        <v>34</v>
      </c>
      <c r="B154" s="42"/>
      <c r="C154" s="138" t="s">
        <v>348</v>
      </c>
      <c r="D154" s="68" t="s">
        <v>350</v>
      </c>
      <c r="E154" s="175"/>
      <c r="F154" s="21"/>
      <c r="G154" s="21"/>
      <c r="H154" s="21"/>
    </row>
    <row r="155" spans="1:8" s="22" customFormat="1" x14ac:dyDescent="0.25">
      <c r="A155" s="87">
        <v>34</v>
      </c>
      <c r="B155" s="42"/>
      <c r="C155" s="138" t="s">
        <v>349</v>
      </c>
      <c r="D155" s="68" t="s">
        <v>351</v>
      </c>
      <c r="E155" s="175"/>
      <c r="F155" s="21"/>
      <c r="G155" s="21"/>
      <c r="H155" s="21"/>
    </row>
    <row r="156" spans="1:8" s="1" customFormat="1" x14ac:dyDescent="0.25">
      <c r="A156" s="11">
        <v>34</v>
      </c>
      <c r="B156" s="40"/>
      <c r="C156" s="143" t="s">
        <v>829</v>
      </c>
      <c r="D156" s="60" t="s">
        <v>638</v>
      </c>
      <c r="E156" s="168">
        <v>1</v>
      </c>
      <c r="F156" s="12">
        <v>1</v>
      </c>
      <c r="G156" s="12"/>
      <c r="H156" s="12">
        <v>0</v>
      </c>
    </row>
    <row r="157" spans="1:8" s="8" customFormat="1" x14ac:dyDescent="0.25">
      <c r="A157" s="11">
        <v>34</v>
      </c>
      <c r="B157" s="40"/>
      <c r="C157" s="141" t="s">
        <v>784</v>
      </c>
      <c r="D157" s="74" t="s">
        <v>785</v>
      </c>
      <c r="E157" s="168"/>
      <c r="F157" s="12"/>
      <c r="G157" s="12"/>
      <c r="H157" s="12"/>
    </row>
    <row r="158" spans="1:8" s="1" customFormat="1" x14ac:dyDescent="0.25">
      <c r="A158" s="11">
        <v>34</v>
      </c>
      <c r="B158" s="40"/>
      <c r="C158" s="55" t="s">
        <v>242</v>
      </c>
      <c r="D158" s="2" t="s">
        <v>79</v>
      </c>
      <c r="E158" s="168">
        <v>0</v>
      </c>
      <c r="F158" s="12">
        <v>24</v>
      </c>
      <c r="G158" s="12">
        <v>0</v>
      </c>
      <c r="H158" s="12">
        <v>24</v>
      </c>
    </row>
    <row r="159" spans="1:8" s="1" customFormat="1" x14ac:dyDescent="0.25">
      <c r="A159" s="11">
        <v>34</v>
      </c>
      <c r="B159" s="40"/>
      <c r="C159" s="46" t="s">
        <v>243</v>
      </c>
      <c r="D159" s="9" t="s">
        <v>80</v>
      </c>
      <c r="E159" s="168">
        <v>2</v>
      </c>
      <c r="F159" s="12">
        <v>46</v>
      </c>
      <c r="G159" s="12">
        <v>1</v>
      </c>
      <c r="H159" s="12">
        <v>24</v>
      </c>
    </row>
    <row r="160" spans="1:8" s="1" customFormat="1" x14ac:dyDescent="0.25">
      <c r="A160" s="11">
        <v>34</v>
      </c>
      <c r="B160" s="40"/>
      <c r="C160" s="46" t="s">
        <v>244</v>
      </c>
      <c r="D160" s="9" t="s">
        <v>81</v>
      </c>
      <c r="E160" s="168">
        <v>3</v>
      </c>
      <c r="F160" s="12">
        <v>108</v>
      </c>
      <c r="G160" s="12">
        <v>2</v>
      </c>
      <c r="H160" s="12">
        <v>24</v>
      </c>
    </row>
    <row r="161" spans="1:8" s="1" customFormat="1" x14ac:dyDescent="0.25">
      <c r="A161" s="11">
        <v>34</v>
      </c>
      <c r="B161" s="40"/>
      <c r="C161" s="46" t="s">
        <v>392</v>
      </c>
      <c r="D161" s="9" t="s">
        <v>82</v>
      </c>
      <c r="E161" s="168">
        <f>SUM(E162,E163,E164)</f>
        <v>3</v>
      </c>
      <c r="F161" s="12">
        <f>SUM(F162,F163,F164)</f>
        <v>101</v>
      </c>
      <c r="G161" s="12">
        <f>SUM(G162,G163,G164)</f>
        <v>4</v>
      </c>
      <c r="H161" s="12">
        <f>SUM(H162,H163,H164)</f>
        <v>24</v>
      </c>
    </row>
    <row r="162" spans="1:8" s="22" customFormat="1" x14ac:dyDescent="0.25">
      <c r="A162" s="87">
        <v>34</v>
      </c>
      <c r="B162" s="42"/>
      <c r="C162" s="144" t="s">
        <v>352</v>
      </c>
      <c r="D162" s="69" t="s">
        <v>353</v>
      </c>
      <c r="E162" s="175"/>
      <c r="F162" s="21"/>
      <c r="G162" s="21"/>
      <c r="H162" s="21"/>
    </row>
    <row r="163" spans="1:8" s="22" customFormat="1" x14ac:dyDescent="0.25">
      <c r="A163" s="87">
        <v>34</v>
      </c>
      <c r="B163" s="42"/>
      <c r="C163" s="144" t="s">
        <v>354</v>
      </c>
      <c r="D163" s="69" t="s">
        <v>355</v>
      </c>
      <c r="E163" s="175"/>
      <c r="F163" s="21"/>
      <c r="G163" s="21"/>
      <c r="H163" s="21"/>
    </row>
    <row r="164" spans="1:8" s="22" customFormat="1" x14ac:dyDescent="0.25">
      <c r="A164" s="87">
        <v>34</v>
      </c>
      <c r="B164" s="42"/>
      <c r="C164" s="144" t="s">
        <v>356</v>
      </c>
      <c r="D164" s="69" t="s">
        <v>357</v>
      </c>
      <c r="E164" s="175">
        <v>3</v>
      </c>
      <c r="F164" s="21">
        <v>101</v>
      </c>
      <c r="G164" s="21">
        <v>4</v>
      </c>
      <c r="H164" s="21">
        <v>24</v>
      </c>
    </row>
    <row r="165" spans="1:8" s="1" customFormat="1" x14ac:dyDescent="0.25">
      <c r="A165" s="5">
        <v>36</v>
      </c>
      <c r="B165" s="27" t="s">
        <v>10</v>
      </c>
      <c r="C165" s="91"/>
      <c r="D165" s="53"/>
      <c r="E165" s="169">
        <f>SUM(E166,E167,E168,E169,E170,E171,E172,E173,E174,E175,E176,E177,E178,E179,E180,E181,E182)</f>
        <v>444</v>
      </c>
      <c r="F165" s="86">
        <f>SUM(F166,F167,F168,F169,F170,F171,F172,F173,F174,F175,F176,F177,F178,F179,F180,F181,F182)</f>
        <v>468</v>
      </c>
      <c r="G165" s="86">
        <f>SUM(G166,G167,G168,G169,G170,G171,G172,G173,G174,G175,G176,G177,G178,G179,G180,G181,G182)</f>
        <v>10</v>
      </c>
      <c r="H165" s="86">
        <f>SUM(H166,H167,H168,H169,H170,H171,H172,H173,H174,H175,H176,H177,H178,H179,H180,H181,H182)</f>
        <v>165</v>
      </c>
    </row>
    <row r="166" spans="1:8" s="1" customFormat="1" x14ac:dyDescent="0.25">
      <c r="A166" s="11">
        <v>36</v>
      </c>
      <c r="B166" s="41"/>
      <c r="C166" s="46" t="s">
        <v>245</v>
      </c>
      <c r="D166" s="9" t="s">
        <v>83</v>
      </c>
      <c r="E166" s="168">
        <v>101</v>
      </c>
      <c r="F166" s="12">
        <v>101</v>
      </c>
      <c r="G166" s="12"/>
      <c r="H166" s="12">
        <v>56</v>
      </c>
    </row>
    <row r="167" spans="1:8" s="1" customFormat="1" x14ac:dyDescent="0.25">
      <c r="A167" s="11">
        <v>36</v>
      </c>
      <c r="B167" s="41"/>
      <c r="C167" s="46" t="s">
        <v>246</v>
      </c>
      <c r="D167" s="9" t="s">
        <v>84</v>
      </c>
      <c r="E167" s="168">
        <v>5</v>
      </c>
      <c r="F167" s="12">
        <v>5</v>
      </c>
      <c r="G167" s="12"/>
      <c r="H167" s="12">
        <v>0</v>
      </c>
    </row>
    <row r="168" spans="1:8" s="1" customFormat="1" x14ac:dyDescent="0.25">
      <c r="A168" s="11">
        <v>36</v>
      </c>
      <c r="B168" s="41"/>
      <c r="C168" s="46" t="s">
        <v>247</v>
      </c>
      <c r="D168" s="9" t="s">
        <v>85</v>
      </c>
      <c r="E168" s="168">
        <v>4</v>
      </c>
      <c r="F168" s="12">
        <v>4</v>
      </c>
      <c r="G168" s="12"/>
      <c r="H168" s="12">
        <v>0</v>
      </c>
    </row>
    <row r="169" spans="1:8" s="1" customFormat="1" x14ac:dyDescent="0.25">
      <c r="A169" s="11">
        <v>36</v>
      </c>
      <c r="B169" s="40"/>
      <c r="C169" s="46" t="s">
        <v>248</v>
      </c>
      <c r="D169" s="9" t="s">
        <v>86</v>
      </c>
      <c r="E169" s="168">
        <v>13</v>
      </c>
      <c r="F169" s="12">
        <v>24</v>
      </c>
      <c r="G169" s="12">
        <v>2</v>
      </c>
      <c r="H169" s="12">
        <v>8</v>
      </c>
    </row>
    <row r="170" spans="1:8" s="1" customFormat="1" x14ac:dyDescent="0.25">
      <c r="A170" s="11">
        <v>36</v>
      </c>
      <c r="B170" s="40"/>
      <c r="C170" s="46" t="s">
        <v>249</v>
      </c>
      <c r="D170" s="9" t="s">
        <v>87</v>
      </c>
      <c r="E170" s="168">
        <v>3</v>
      </c>
      <c r="F170" s="12">
        <v>12</v>
      </c>
      <c r="G170" s="12">
        <v>1</v>
      </c>
      <c r="H170" s="12">
        <v>8</v>
      </c>
    </row>
    <row r="171" spans="1:8" s="1" customFormat="1" x14ac:dyDescent="0.25">
      <c r="A171" s="11">
        <v>36</v>
      </c>
      <c r="B171" s="40"/>
      <c r="C171" s="145" t="s">
        <v>663</v>
      </c>
      <c r="D171" s="9" t="s">
        <v>647</v>
      </c>
      <c r="E171" s="168">
        <v>8</v>
      </c>
      <c r="F171" s="12">
        <v>8</v>
      </c>
      <c r="G171" s="12"/>
      <c r="H171" s="12">
        <v>0</v>
      </c>
    </row>
    <row r="172" spans="1:8" s="1" customFormat="1" x14ac:dyDescent="0.25">
      <c r="A172" s="11">
        <v>36</v>
      </c>
      <c r="B172" s="40"/>
      <c r="C172" s="46" t="s">
        <v>250</v>
      </c>
      <c r="D172" s="9" t="s">
        <v>88</v>
      </c>
      <c r="E172" s="168">
        <v>5</v>
      </c>
      <c r="F172" s="12">
        <v>5</v>
      </c>
      <c r="G172" s="12">
        <v>3</v>
      </c>
      <c r="H172" s="12">
        <v>5</v>
      </c>
    </row>
    <row r="173" spans="1:8" s="1" customFormat="1" x14ac:dyDescent="0.25">
      <c r="A173" s="11">
        <v>36</v>
      </c>
      <c r="B173" s="40"/>
      <c r="C173" s="88" t="s">
        <v>664</v>
      </c>
      <c r="D173" s="54" t="s">
        <v>581</v>
      </c>
      <c r="E173" s="168">
        <v>0</v>
      </c>
      <c r="F173" s="12">
        <v>0</v>
      </c>
      <c r="G173" s="12"/>
      <c r="H173" s="12">
        <v>0</v>
      </c>
    </row>
    <row r="174" spans="1:8" s="1" customFormat="1" x14ac:dyDescent="0.25">
      <c r="A174" s="11">
        <v>36</v>
      </c>
      <c r="B174" s="40"/>
      <c r="C174" s="46" t="s">
        <v>251</v>
      </c>
      <c r="D174" s="9" t="s">
        <v>89</v>
      </c>
      <c r="E174" s="168">
        <v>0</v>
      </c>
      <c r="F174" s="12">
        <v>0</v>
      </c>
      <c r="G174" s="12"/>
      <c r="H174" s="12">
        <v>0</v>
      </c>
    </row>
    <row r="175" spans="1:8" s="1" customFormat="1" x14ac:dyDescent="0.25">
      <c r="A175" s="11">
        <v>36</v>
      </c>
      <c r="B175" s="40"/>
      <c r="C175" s="46" t="s">
        <v>252</v>
      </c>
      <c r="D175" s="9" t="s">
        <v>90</v>
      </c>
      <c r="E175" s="168">
        <v>2</v>
      </c>
      <c r="F175" s="12">
        <v>2</v>
      </c>
      <c r="G175" s="12"/>
      <c r="H175" s="12">
        <v>0</v>
      </c>
    </row>
    <row r="176" spans="1:8" s="1" customFormat="1" x14ac:dyDescent="0.25">
      <c r="A176" s="11">
        <v>36</v>
      </c>
      <c r="B176" s="40"/>
      <c r="C176" s="46" t="s">
        <v>253</v>
      </c>
      <c r="D176" s="9" t="s">
        <v>91</v>
      </c>
      <c r="E176" s="168">
        <v>150</v>
      </c>
      <c r="F176" s="12">
        <v>150</v>
      </c>
      <c r="G176" s="12"/>
      <c r="H176" s="12">
        <v>30</v>
      </c>
    </row>
    <row r="177" spans="1:8" s="1" customFormat="1" x14ac:dyDescent="0.25">
      <c r="A177" s="11">
        <v>36</v>
      </c>
      <c r="B177" s="40"/>
      <c r="C177" s="55" t="s">
        <v>499</v>
      </c>
      <c r="D177" s="2" t="s">
        <v>500</v>
      </c>
      <c r="E177" s="168"/>
      <c r="F177" s="12"/>
      <c r="G177" s="12"/>
      <c r="H177" s="12"/>
    </row>
    <row r="178" spans="1:8" s="1" customFormat="1" x14ac:dyDescent="0.25">
      <c r="A178" s="11">
        <v>36</v>
      </c>
      <c r="B178" s="40"/>
      <c r="C178" s="46" t="s">
        <v>254</v>
      </c>
      <c r="D178" s="9" t="s">
        <v>92</v>
      </c>
      <c r="E178" s="168">
        <v>0</v>
      </c>
      <c r="F178" s="12">
        <v>0</v>
      </c>
      <c r="G178" s="12"/>
      <c r="H178" s="12">
        <v>0</v>
      </c>
    </row>
    <row r="179" spans="1:8" s="1" customFormat="1" x14ac:dyDescent="0.25">
      <c r="A179" s="11">
        <v>36</v>
      </c>
      <c r="B179" s="40"/>
      <c r="C179" s="46" t="s">
        <v>255</v>
      </c>
      <c r="D179" s="9" t="s">
        <v>93</v>
      </c>
      <c r="E179" s="168">
        <v>0</v>
      </c>
      <c r="F179" s="12">
        <v>4</v>
      </c>
      <c r="G179" s="12">
        <v>4</v>
      </c>
      <c r="H179" s="12">
        <v>4</v>
      </c>
    </row>
    <row r="180" spans="1:8" s="1" customFormat="1" x14ac:dyDescent="0.25">
      <c r="A180" s="11">
        <v>36</v>
      </c>
      <c r="B180" s="40"/>
      <c r="C180" s="55" t="s">
        <v>501</v>
      </c>
      <c r="D180" s="2" t="s">
        <v>502</v>
      </c>
      <c r="E180" s="168">
        <v>0</v>
      </c>
      <c r="F180" s="12">
        <v>0</v>
      </c>
      <c r="G180" s="12"/>
      <c r="H180" s="12">
        <v>0</v>
      </c>
    </row>
    <row r="181" spans="1:8" s="1" customFormat="1" x14ac:dyDescent="0.25">
      <c r="A181" s="11">
        <v>36</v>
      </c>
      <c r="B181" s="40"/>
      <c r="C181" s="46" t="s">
        <v>256</v>
      </c>
      <c r="D181" s="9" t="s">
        <v>94</v>
      </c>
      <c r="E181" s="168">
        <v>33</v>
      </c>
      <c r="F181" s="12">
        <v>33</v>
      </c>
      <c r="G181" s="12"/>
      <c r="H181" s="12">
        <v>24</v>
      </c>
    </row>
    <row r="182" spans="1:8" s="1" customFormat="1" x14ac:dyDescent="0.25">
      <c r="A182" s="11">
        <v>36</v>
      </c>
      <c r="B182" s="40"/>
      <c r="C182" s="46" t="s">
        <v>257</v>
      </c>
      <c r="D182" s="9" t="s">
        <v>95</v>
      </c>
      <c r="E182" s="168">
        <v>120</v>
      </c>
      <c r="F182" s="12">
        <v>120</v>
      </c>
      <c r="G182" s="12"/>
      <c r="H182" s="12">
        <v>30</v>
      </c>
    </row>
    <row r="183" spans="1:8" s="1" customFormat="1" x14ac:dyDescent="0.25">
      <c r="A183" s="5">
        <v>37</v>
      </c>
      <c r="B183" s="27" t="s">
        <v>11</v>
      </c>
      <c r="C183" s="91"/>
      <c r="D183" s="53"/>
      <c r="E183" s="169">
        <f>SUM(E184,E185,E186,E187,E188,E189,E190,E191,E192,E193,E196,E197)</f>
        <v>1782</v>
      </c>
      <c r="F183" s="86">
        <f>SUM(F184,F185,F186,F187,F188,F189,F190,F191,F192,F193,F196,F197)</f>
        <v>1782</v>
      </c>
      <c r="G183" s="86">
        <f>SUM(G184,G185,G186,G187,G188,G189,G190,G191,G192,G193,G196,G197)</f>
        <v>16</v>
      </c>
      <c r="H183" s="86">
        <f>SUM(H184,H185,H186,H187,H188,H189,H190,H191,H192,H193,H196,H197)</f>
        <v>186</v>
      </c>
    </row>
    <row r="184" spans="1:8" s="1" customFormat="1" x14ac:dyDescent="0.25">
      <c r="A184" s="11">
        <v>37</v>
      </c>
      <c r="B184" s="41"/>
      <c r="C184" s="46" t="s">
        <v>258</v>
      </c>
      <c r="D184" s="9" t="s">
        <v>96</v>
      </c>
      <c r="E184" s="168">
        <v>17</v>
      </c>
      <c r="F184" s="12">
        <v>17</v>
      </c>
      <c r="G184" s="12"/>
      <c r="H184" s="12">
        <v>0</v>
      </c>
    </row>
    <row r="185" spans="1:8" s="1" customFormat="1" x14ac:dyDescent="0.25">
      <c r="A185" s="11">
        <v>37</v>
      </c>
      <c r="B185" s="41"/>
      <c r="C185" s="55" t="s">
        <v>503</v>
      </c>
      <c r="D185" s="2" t="s">
        <v>739</v>
      </c>
      <c r="E185" s="168">
        <v>131</v>
      </c>
      <c r="F185" s="12">
        <v>131</v>
      </c>
      <c r="G185" s="12">
        <v>10</v>
      </c>
      <c r="H185" s="12">
        <v>30</v>
      </c>
    </row>
    <row r="186" spans="1:8" s="1" customFormat="1" x14ac:dyDescent="0.25">
      <c r="A186" s="11">
        <v>37</v>
      </c>
      <c r="B186" s="40"/>
      <c r="C186" s="46" t="s">
        <v>259</v>
      </c>
      <c r="D186" s="9" t="s">
        <v>97</v>
      </c>
      <c r="E186" s="168">
        <v>119</v>
      </c>
      <c r="F186" s="12">
        <v>119</v>
      </c>
      <c r="G186" s="12">
        <v>6</v>
      </c>
      <c r="H186" s="12">
        <v>30</v>
      </c>
    </row>
    <row r="187" spans="1:8" s="1" customFormat="1" x14ac:dyDescent="0.25">
      <c r="A187" s="11">
        <v>37</v>
      </c>
      <c r="B187" s="40"/>
      <c r="C187" s="46" t="s">
        <v>260</v>
      </c>
      <c r="D187" s="9" t="s">
        <v>98</v>
      </c>
      <c r="E187" s="168">
        <v>622</v>
      </c>
      <c r="F187" s="12">
        <v>622</v>
      </c>
      <c r="G187" s="12"/>
      <c r="H187" s="12">
        <v>50</v>
      </c>
    </row>
    <row r="188" spans="1:8" s="1" customFormat="1" x14ac:dyDescent="0.25">
      <c r="A188" s="11">
        <v>37</v>
      </c>
      <c r="B188" s="40"/>
      <c r="C188" s="55" t="s">
        <v>504</v>
      </c>
      <c r="D188" s="2" t="s">
        <v>505</v>
      </c>
      <c r="E188" s="168">
        <v>44</v>
      </c>
      <c r="F188" s="12">
        <v>44</v>
      </c>
      <c r="G188" s="12"/>
      <c r="H188" s="12">
        <v>0</v>
      </c>
    </row>
    <row r="189" spans="1:8" s="1" customFormat="1" x14ac:dyDescent="0.25">
      <c r="A189" s="11">
        <v>37</v>
      </c>
      <c r="B189" s="40"/>
      <c r="C189" s="55" t="s">
        <v>665</v>
      </c>
      <c r="D189" s="2" t="s">
        <v>599</v>
      </c>
      <c r="E189" s="168">
        <v>7</v>
      </c>
      <c r="F189" s="12">
        <v>7</v>
      </c>
      <c r="G189" s="12"/>
      <c r="H189" s="12">
        <v>0</v>
      </c>
    </row>
    <row r="190" spans="1:8" s="1" customFormat="1" x14ac:dyDescent="0.25">
      <c r="A190" s="11">
        <v>37</v>
      </c>
      <c r="B190" s="40"/>
      <c r="C190" s="50" t="s">
        <v>261</v>
      </c>
      <c r="D190" s="9" t="s">
        <v>99</v>
      </c>
      <c r="E190" s="168">
        <v>742</v>
      </c>
      <c r="F190" s="12">
        <v>742</v>
      </c>
      <c r="G190" s="12"/>
      <c r="H190" s="12">
        <v>60</v>
      </c>
    </row>
    <row r="191" spans="1:8" s="8" customFormat="1" x14ac:dyDescent="0.25">
      <c r="A191" s="11">
        <v>37</v>
      </c>
      <c r="B191" s="40"/>
      <c r="C191" s="141" t="s">
        <v>786</v>
      </c>
      <c r="D191" s="74" t="s">
        <v>787</v>
      </c>
      <c r="E191" s="168"/>
      <c r="F191" s="12"/>
      <c r="G191" s="12"/>
      <c r="H191" s="12"/>
    </row>
    <row r="192" spans="1:8" s="1" customFormat="1" x14ac:dyDescent="0.25">
      <c r="A192" s="11">
        <v>37</v>
      </c>
      <c r="B192" s="40"/>
      <c r="C192" s="55" t="s">
        <v>506</v>
      </c>
      <c r="D192" s="2" t="s">
        <v>507</v>
      </c>
      <c r="E192" s="168">
        <v>47</v>
      </c>
      <c r="F192" s="12">
        <v>47</v>
      </c>
      <c r="G192" s="12"/>
      <c r="H192" s="12">
        <v>0</v>
      </c>
    </row>
    <row r="193" spans="1:8" s="1" customFormat="1" x14ac:dyDescent="0.25">
      <c r="A193" s="84">
        <v>37</v>
      </c>
      <c r="B193" s="37"/>
      <c r="C193" s="49" t="s">
        <v>788</v>
      </c>
      <c r="D193" s="2" t="s">
        <v>393</v>
      </c>
      <c r="E193" s="168">
        <v>0</v>
      </c>
      <c r="F193" s="12">
        <v>0</v>
      </c>
      <c r="G193" s="12"/>
      <c r="H193" s="12">
        <v>0</v>
      </c>
    </row>
    <row r="194" spans="1:8" s="1" customFormat="1" x14ac:dyDescent="0.25">
      <c r="A194" s="111">
        <v>37</v>
      </c>
      <c r="B194" s="38"/>
      <c r="C194" s="142" t="s">
        <v>508</v>
      </c>
      <c r="D194" s="67" t="s">
        <v>509</v>
      </c>
      <c r="E194" s="175"/>
      <c r="F194" s="21"/>
      <c r="G194" s="21"/>
      <c r="H194" s="21"/>
    </row>
    <row r="195" spans="1:8" s="1" customFormat="1" x14ac:dyDescent="0.25">
      <c r="A195" s="111">
        <v>37</v>
      </c>
      <c r="B195" s="38"/>
      <c r="C195" s="123" t="s">
        <v>510</v>
      </c>
      <c r="D195" s="19" t="s">
        <v>511</v>
      </c>
      <c r="E195" s="175"/>
      <c r="F195" s="21"/>
      <c r="G195" s="21"/>
      <c r="H195" s="21"/>
    </row>
    <row r="196" spans="1:8" s="1" customFormat="1" x14ac:dyDescent="0.25">
      <c r="A196" s="11">
        <v>37</v>
      </c>
      <c r="B196" s="40"/>
      <c r="C196" s="46" t="s">
        <v>262</v>
      </c>
      <c r="D196" s="9" t="s">
        <v>100</v>
      </c>
      <c r="E196" s="168">
        <v>25</v>
      </c>
      <c r="F196" s="12">
        <v>25</v>
      </c>
      <c r="G196" s="12"/>
      <c r="H196" s="12">
        <v>8</v>
      </c>
    </row>
    <row r="197" spans="1:8" s="1" customFormat="1" x14ac:dyDescent="0.25">
      <c r="A197" s="11">
        <v>37</v>
      </c>
      <c r="B197" s="40"/>
      <c r="C197" s="46" t="s">
        <v>167</v>
      </c>
      <c r="D197" s="70" t="s">
        <v>168</v>
      </c>
      <c r="E197" s="168">
        <v>28</v>
      </c>
      <c r="F197" s="12">
        <v>28</v>
      </c>
      <c r="G197" s="12"/>
      <c r="H197" s="12">
        <v>8</v>
      </c>
    </row>
    <row r="198" spans="1:8" s="1" customFormat="1" x14ac:dyDescent="0.25">
      <c r="A198" s="5">
        <v>39</v>
      </c>
      <c r="B198" s="27" t="s">
        <v>12</v>
      </c>
      <c r="C198" s="91"/>
      <c r="D198" s="71"/>
      <c r="E198" s="169">
        <f>SUM(E199,E200,E210,E211,E212,E213,E214)</f>
        <v>337</v>
      </c>
      <c r="F198" s="86">
        <f>SUM(F199,F200,F210,F211,F212,F213,F214)</f>
        <v>337</v>
      </c>
      <c r="G198" s="86">
        <v>0</v>
      </c>
      <c r="H198" s="86">
        <f>SUM(H199,H200,H210,H211,H212,H213,H214)</f>
        <v>54</v>
      </c>
    </row>
    <row r="199" spans="1:8" x14ac:dyDescent="0.25">
      <c r="A199" s="11">
        <v>39</v>
      </c>
      <c r="B199" s="41"/>
      <c r="C199" s="106" t="s">
        <v>166</v>
      </c>
      <c r="D199" s="72" t="s">
        <v>431</v>
      </c>
      <c r="E199" s="168">
        <v>1</v>
      </c>
      <c r="F199" s="12">
        <v>1</v>
      </c>
      <c r="G199" s="12"/>
      <c r="H199" s="102">
        <v>0</v>
      </c>
    </row>
    <row r="200" spans="1:8" x14ac:dyDescent="0.25">
      <c r="A200" s="11">
        <v>39</v>
      </c>
      <c r="B200" s="83"/>
      <c r="C200" s="46" t="s">
        <v>263</v>
      </c>
      <c r="D200" s="9" t="s">
        <v>101</v>
      </c>
      <c r="E200" s="168">
        <v>158</v>
      </c>
      <c r="F200" s="12">
        <v>158</v>
      </c>
      <c r="G200" s="12"/>
      <c r="H200" s="102">
        <v>30</v>
      </c>
    </row>
    <row r="201" spans="1:8" s="22" customFormat="1" x14ac:dyDescent="0.25">
      <c r="A201" s="87">
        <v>39</v>
      </c>
      <c r="B201" s="42"/>
      <c r="C201" s="123" t="s">
        <v>666</v>
      </c>
      <c r="D201" s="19" t="s">
        <v>830</v>
      </c>
      <c r="E201" s="175"/>
      <c r="F201" s="21"/>
      <c r="G201" s="21"/>
      <c r="H201" s="21"/>
    </row>
    <row r="202" spans="1:8" s="22" customFormat="1" x14ac:dyDescent="0.25">
      <c r="A202" s="87">
        <v>39</v>
      </c>
      <c r="B202" s="42"/>
      <c r="C202" s="123" t="s">
        <v>667</v>
      </c>
      <c r="D202" s="19" t="s">
        <v>831</v>
      </c>
      <c r="E202" s="175"/>
      <c r="F202" s="21"/>
      <c r="G202" s="21"/>
      <c r="H202" s="21"/>
    </row>
    <row r="203" spans="1:8" s="22" customFormat="1" x14ac:dyDescent="0.25">
      <c r="A203" s="87">
        <v>39</v>
      </c>
      <c r="B203" s="42"/>
      <c r="C203" s="142" t="s">
        <v>512</v>
      </c>
      <c r="D203" s="67" t="s">
        <v>832</v>
      </c>
      <c r="E203" s="175"/>
      <c r="F203" s="21"/>
      <c r="G203" s="21"/>
      <c r="H203" s="21"/>
    </row>
    <row r="204" spans="1:8" s="22" customFormat="1" x14ac:dyDescent="0.25">
      <c r="A204" s="87">
        <v>39</v>
      </c>
      <c r="B204" s="42"/>
      <c r="C204" s="123" t="s">
        <v>668</v>
      </c>
      <c r="D204" s="19" t="s">
        <v>833</v>
      </c>
      <c r="E204" s="175"/>
      <c r="F204" s="21"/>
      <c r="G204" s="21"/>
      <c r="H204" s="21"/>
    </row>
    <row r="205" spans="1:8" s="23" customFormat="1" x14ac:dyDescent="0.25">
      <c r="A205" s="87">
        <v>39</v>
      </c>
      <c r="B205" s="42"/>
      <c r="C205" s="123" t="s">
        <v>837</v>
      </c>
      <c r="D205" s="19" t="s">
        <v>838</v>
      </c>
      <c r="E205" s="175"/>
      <c r="F205" s="21"/>
      <c r="G205" s="21"/>
      <c r="H205" s="21"/>
    </row>
    <row r="206" spans="1:8" s="22" customFormat="1" x14ac:dyDescent="0.25">
      <c r="A206" s="87">
        <v>39</v>
      </c>
      <c r="B206" s="42"/>
      <c r="C206" s="123" t="s">
        <v>669</v>
      </c>
      <c r="D206" s="19" t="s">
        <v>834</v>
      </c>
      <c r="E206" s="175"/>
      <c r="F206" s="21"/>
      <c r="G206" s="21"/>
      <c r="H206" s="21"/>
    </row>
    <row r="207" spans="1:8" s="22" customFormat="1" x14ac:dyDescent="0.25">
      <c r="A207" s="87">
        <v>39</v>
      </c>
      <c r="B207" s="42"/>
      <c r="C207" s="142" t="s">
        <v>513</v>
      </c>
      <c r="D207" s="67" t="s">
        <v>835</v>
      </c>
      <c r="E207" s="175"/>
      <c r="F207" s="21"/>
      <c r="G207" s="21"/>
      <c r="H207" s="21"/>
    </row>
    <row r="208" spans="1:8" s="22" customFormat="1" x14ac:dyDescent="0.25">
      <c r="A208" s="87">
        <v>39</v>
      </c>
      <c r="B208" s="42"/>
      <c r="C208" s="123" t="s">
        <v>514</v>
      </c>
      <c r="D208" s="19" t="s">
        <v>515</v>
      </c>
      <c r="E208" s="175"/>
      <c r="F208" s="21"/>
      <c r="G208" s="21"/>
      <c r="H208" s="21"/>
    </row>
    <row r="209" spans="1:8" s="22" customFormat="1" x14ac:dyDescent="0.25">
      <c r="A209" s="87">
        <v>39</v>
      </c>
      <c r="B209" s="42"/>
      <c r="C209" s="125" t="s">
        <v>670</v>
      </c>
      <c r="D209" s="56" t="s">
        <v>836</v>
      </c>
      <c r="E209" s="175"/>
      <c r="F209" s="21"/>
      <c r="G209" s="21"/>
      <c r="H209" s="21"/>
    </row>
    <row r="210" spans="1:8" x14ac:dyDescent="0.25">
      <c r="A210" s="11">
        <v>39</v>
      </c>
      <c r="B210" s="83"/>
      <c r="C210" s="92" t="s">
        <v>264</v>
      </c>
      <c r="D210" s="9" t="s">
        <v>102</v>
      </c>
      <c r="E210" s="168">
        <v>104</v>
      </c>
      <c r="F210" s="12">
        <v>104</v>
      </c>
      <c r="G210" s="12"/>
      <c r="H210" s="102">
        <v>24</v>
      </c>
    </row>
    <row r="211" spans="1:8" s="17" customFormat="1" x14ac:dyDescent="0.25">
      <c r="A211" s="11">
        <v>39</v>
      </c>
      <c r="B211" s="83"/>
      <c r="C211" s="55" t="s">
        <v>671</v>
      </c>
      <c r="D211" s="2" t="s">
        <v>432</v>
      </c>
      <c r="E211" s="168">
        <v>0</v>
      </c>
      <c r="F211" s="12">
        <v>0</v>
      </c>
      <c r="G211" s="12"/>
      <c r="H211" s="102">
        <v>0</v>
      </c>
    </row>
    <row r="212" spans="1:8" s="17" customFormat="1" x14ac:dyDescent="0.25">
      <c r="A212" s="11">
        <v>39</v>
      </c>
      <c r="B212" s="83"/>
      <c r="C212" s="139" t="s">
        <v>672</v>
      </c>
      <c r="D212" s="54" t="s">
        <v>582</v>
      </c>
      <c r="E212" s="168">
        <v>19</v>
      </c>
      <c r="F212" s="12">
        <v>19</v>
      </c>
      <c r="G212" s="12"/>
      <c r="H212" s="102">
        <v>0</v>
      </c>
    </row>
    <row r="213" spans="1:8" s="17" customFormat="1" x14ac:dyDescent="0.25">
      <c r="A213" s="11">
        <v>39</v>
      </c>
      <c r="B213" s="83"/>
      <c r="C213" s="55" t="s">
        <v>673</v>
      </c>
      <c r="D213" s="2" t="s">
        <v>433</v>
      </c>
      <c r="E213" s="168">
        <v>41</v>
      </c>
      <c r="F213" s="12">
        <v>41</v>
      </c>
      <c r="G213" s="12"/>
      <c r="H213" s="102">
        <v>0</v>
      </c>
    </row>
    <row r="214" spans="1:8" x14ac:dyDescent="0.25">
      <c r="A214" s="11">
        <v>39</v>
      </c>
      <c r="B214" s="83"/>
      <c r="C214" s="106" t="s">
        <v>420</v>
      </c>
      <c r="D214" s="72" t="s">
        <v>419</v>
      </c>
      <c r="E214" s="168">
        <v>14</v>
      </c>
      <c r="F214" s="12">
        <v>14</v>
      </c>
      <c r="G214" s="12"/>
      <c r="H214" s="102">
        <v>0</v>
      </c>
    </row>
    <row r="215" spans="1:8" s="1" customFormat="1" x14ac:dyDescent="0.25">
      <c r="A215" s="5">
        <v>42</v>
      </c>
      <c r="B215" s="27" t="s">
        <v>13</v>
      </c>
      <c r="C215" s="91"/>
      <c r="D215" s="53"/>
      <c r="E215" s="169">
        <f>SUM(E216,E226,E230,E231,E234,E239,E240,E241,E242,E243,E244,E245)</f>
        <v>28</v>
      </c>
      <c r="F215" s="86">
        <f>SUM(F216,F226,F230,F231,F234,F239,F240,F241,F242,F243,F244,F245)</f>
        <v>28</v>
      </c>
      <c r="G215" s="86">
        <v>0</v>
      </c>
      <c r="H215" s="86">
        <f>SUM(H216,H226,H230,H231,H234,H239,H240,H241,H242,H243,H244,H245)</f>
        <v>28</v>
      </c>
    </row>
    <row r="216" spans="1:8" s="1" customFormat="1" x14ac:dyDescent="0.25">
      <c r="A216" s="11">
        <v>42</v>
      </c>
      <c r="B216" s="40"/>
      <c r="C216" s="46" t="s">
        <v>361</v>
      </c>
      <c r="D216" s="9" t="s">
        <v>103</v>
      </c>
      <c r="E216" s="168">
        <v>0</v>
      </c>
      <c r="F216" s="12">
        <v>0</v>
      </c>
      <c r="G216" s="12"/>
      <c r="H216" s="12">
        <v>0</v>
      </c>
    </row>
    <row r="217" spans="1:8" s="22" customFormat="1" x14ac:dyDescent="0.25">
      <c r="A217" s="87">
        <v>42</v>
      </c>
      <c r="B217" s="42"/>
      <c r="C217" s="142" t="s">
        <v>516</v>
      </c>
      <c r="D217" s="67" t="s">
        <v>517</v>
      </c>
      <c r="E217" s="175"/>
      <c r="F217" s="21"/>
      <c r="G217" s="21"/>
      <c r="H217" s="21"/>
    </row>
    <row r="218" spans="1:8" s="22" customFormat="1" x14ac:dyDescent="0.25">
      <c r="A218" s="87">
        <v>42</v>
      </c>
      <c r="B218" s="42"/>
      <c r="C218" s="144" t="s">
        <v>358</v>
      </c>
      <c r="D218" s="69" t="s">
        <v>843</v>
      </c>
      <c r="E218" s="175"/>
      <c r="F218" s="21"/>
      <c r="G218" s="21"/>
      <c r="H218" s="21"/>
    </row>
    <row r="219" spans="1:8" s="22" customFormat="1" x14ac:dyDescent="0.25">
      <c r="A219" s="87">
        <v>42</v>
      </c>
      <c r="B219" s="42"/>
      <c r="C219" s="126" t="s">
        <v>674</v>
      </c>
      <c r="D219" s="57" t="s">
        <v>842</v>
      </c>
      <c r="E219" s="175"/>
      <c r="F219" s="21"/>
      <c r="G219" s="21"/>
      <c r="H219" s="21"/>
    </row>
    <row r="220" spans="1:8" s="22" customFormat="1" x14ac:dyDescent="0.25">
      <c r="A220" s="87">
        <v>42</v>
      </c>
      <c r="B220" s="42"/>
      <c r="C220" s="126" t="s">
        <v>675</v>
      </c>
      <c r="D220" s="57" t="s">
        <v>844</v>
      </c>
      <c r="E220" s="175"/>
      <c r="F220" s="21"/>
      <c r="G220" s="21"/>
      <c r="H220" s="21"/>
    </row>
    <row r="221" spans="1:8" s="22" customFormat="1" x14ac:dyDescent="0.25">
      <c r="A221" s="87">
        <v>42</v>
      </c>
      <c r="B221" s="42"/>
      <c r="C221" s="123" t="s">
        <v>518</v>
      </c>
      <c r="D221" s="19" t="s">
        <v>519</v>
      </c>
      <c r="E221" s="175"/>
      <c r="F221" s="21"/>
      <c r="G221" s="21"/>
      <c r="H221" s="21"/>
    </row>
    <row r="222" spans="1:8" s="23" customFormat="1" x14ac:dyDescent="0.25">
      <c r="A222" s="87">
        <v>42</v>
      </c>
      <c r="B222" s="42"/>
      <c r="C222" s="123" t="s">
        <v>839</v>
      </c>
      <c r="D222" s="19" t="s">
        <v>840</v>
      </c>
      <c r="E222" s="175"/>
      <c r="F222" s="21"/>
      <c r="G222" s="21"/>
      <c r="H222" s="21"/>
    </row>
    <row r="223" spans="1:8" s="22" customFormat="1" x14ac:dyDescent="0.25">
      <c r="A223" s="87">
        <v>42</v>
      </c>
      <c r="B223" s="42"/>
      <c r="C223" s="123" t="s">
        <v>520</v>
      </c>
      <c r="D223" s="19" t="s">
        <v>521</v>
      </c>
      <c r="E223" s="175"/>
      <c r="F223" s="21"/>
      <c r="G223" s="21"/>
      <c r="H223" s="21"/>
    </row>
    <row r="224" spans="1:8" s="22" customFormat="1" x14ac:dyDescent="0.25">
      <c r="A224" s="87">
        <v>42</v>
      </c>
      <c r="B224" s="42"/>
      <c r="C224" s="144" t="s">
        <v>359</v>
      </c>
      <c r="D224" s="69" t="s">
        <v>846</v>
      </c>
      <c r="E224" s="175"/>
      <c r="F224" s="21"/>
      <c r="G224" s="21"/>
      <c r="H224" s="21"/>
    </row>
    <row r="225" spans="1:8" s="22" customFormat="1" x14ac:dyDescent="0.25">
      <c r="A225" s="87">
        <v>42</v>
      </c>
      <c r="B225" s="42"/>
      <c r="C225" s="144" t="s">
        <v>360</v>
      </c>
      <c r="D225" s="69" t="s">
        <v>845</v>
      </c>
      <c r="E225" s="175"/>
      <c r="F225" s="21"/>
      <c r="G225" s="21"/>
      <c r="H225" s="21"/>
    </row>
    <row r="226" spans="1:8" s="1" customFormat="1" x14ac:dyDescent="0.25">
      <c r="A226" s="11">
        <v>42</v>
      </c>
      <c r="B226" s="40"/>
      <c r="C226" s="46" t="s">
        <v>366</v>
      </c>
      <c r="D226" s="9" t="s">
        <v>104</v>
      </c>
      <c r="E226" s="168">
        <v>20</v>
      </c>
      <c r="F226" s="12">
        <v>20</v>
      </c>
      <c r="G226" s="12"/>
      <c r="H226" s="12">
        <v>12</v>
      </c>
    </row>
    <row r="227" spans="1:8" s="22" customFormat="1" x14ac:dyDescent="0.25">
      <c r="A227" s="87">
        <v>42</v>
      </c>
      <c r="B227" s="42"/>
      <c r="C227" s="138" t="s">
        <v>618</v>
      </c>
      <c r="D227" s="64" t="s">
        <v>841</v>
      </c>
      <c r="E227" s="175"/>
      <c r="F227" s="21"/>
      <c r="G227" s="21"/>
      <c r="H227" s="21"/>
    </row>
    <row r="228" spans="1:8" s="22" customFormat="1" x14ac:dyDescent="0.25">
      <c r="A228" s="87">
        <v>42</v>
      </c>
      <c r="B228" s="42"/>
      <c r="C228" s="144" t="s">
        <v>362</v>
      </c>
      <c r="D228" s="69" t="s">
        <v>363</v>
      </c>
      <c r="E228" s="175"/>
      <c r="F228" s="21"/>
      <c r="G228" s="21"/>
      <c r="H228" s="21"/>
    </row>
    <row r="229" spans="1:8" s="22" customFormat="1" x14ac:dyDescent="0.25">
      <c r="A229" s="87">
        <v>42</v>
      </c>
      <c r="B229" s="42"/>
      <c r="C229" s="144" t="s">
        <v>364</v>
      </c>
      <c r="D229" s="69" t="s">
        <v>365</v>
      </c>
      <c r="E229" s="175"/>
      <c r="F229" s="21"/>
      <c r="G229" s="21"/>
      <c r="H229" s="21"/>
    </row>
    <row r="230" spans="1:8" s="1" customFormat="1" x14ac:dyDescent="0.25">
      <c r="A230" s="11">
        <v>42</v>
      </c>
      <c r="B230" s="40"/>
      <c r="C230" s="46" t="s">
        <v>265</v>
      </c>
      <c r="D230" s="9" t="s">
        <v>105</v>
      </c>
      <c r="E230" s="168">
        <v>0</v>
      </c>
      <c r="F230" s="12">
        <v>0</v>
      </c>
      <c r="G230" s="12"/>
      <c r="H230" s="12">
        <v>0</v>
      </c>
    </row>
    <row r="231" spans="1:8" s="1" customFormat="1" x14ac:dyDescent="0.25">
      <c r="A231" s="11">
        <v>42</v>
      </c>
      <c r="B231" s="40"/>
      <c r="C231" s="55" t="s">
        <v>676</v>
      </c>
      <c r="D231" s="2" t="s">
        <v>434</v>
      </c>
      <c r="E231" s="168">
        <v>0</v>
      </c>
      <c r="F231" s="12">
        <v>0</v>
      </c>
      <c r="G231" s="12"/>
      <c r="H231" s="12">
        <v>0</v>
      </c>
    </row>
    <row r="232" spans="1:8" s="1" customFormat="1" x14ac:dyDescent="0.25">
      <c r="A232" s="87">
        <v>42</v>
      </c>
      <c r="B232" s="42"/>
      <c r="C232" s="138" t="s">
        <v>847</v>
      </c>
      <c r="D232" s="20" t="s">
        <v>600</v>
      </c>
      <c r="E232" s="175"/>
      <c r="F232" s="21"/>
      <c r="G232" s="21"/>
      <c r="H232" s="21"/>
    </row>
    <row r="233" spans="1:8" s="1" customFormat="1" x14ac:dyDescent="0.25">
      <c r="A233" s="87">
        <v>42</v>
      </c>
      <c r="B233" s="42"/>
      <c r="C233" s="123" t="s">
        <v>848</v>
      </c>
      <c r="D233" s="19" t="s">
        <v>435</v>
      </c>
      <c r="E233" s="175"/>
      <c r="F233" s="21"/>
      <c r="G233" s="21"/>
      <c r="H233" s="21"/>
    </row>
    <row r="234" spans="1:8" s="1" customFormat="1" x14ac:dyDescent="0.25">
      <c r="A234" s="11">
        <v>42</v>
      </c>
      <c r="B234" s="40"/>
      <c r="C234" s="46" t="s">
        <v>423</v>
      </c>
      <c r="D234" s="9" t="s">
        <v>106</v>
      </c>
      <c r="E234" s="168">
        <v>6</v>
      </c>
      <c r="F234" s="12">
        <v>6</v>
      </c>
      <c r="G234" s="12"/>
      <c r="H234" s="12">
        <v>8</v>
      </c>
    </row>
    <row r="235" spans="1:8" s="22" customFormat="1" x14ac:dyDescent="0.25">
      <c r="A235" s="87">
        <v>42</v>
      </c>
      <c r="B235" s="42"/>
      <c r="C235" s="125" t="s">
        <v>677</v>
      </c>
      <c r="D235" s="56" t="s">
        <v>583</v>
      </c>
      <c r="E235" s="175"/>
      <c r="F235" s="21"/>
      <c r="G235" s="21"/>
      <c r="H235" s="21"/>
    </row>
    <row r="236" spans="1:8" s="22" customFormat="1" x14ac:dyDescent="0.25">
      <c r="A236" s="87">
        <v>42</v>
      </c>
      <c r="B236" s="42"/>
      <c r="C236" s="144" t="s">
        <v>367</v>
      </c>
      <c r="D236" s="69" t="s">
        <v>368</v>
      </c>
      <c r="E236" s="175"/>
      <c r="F236" s="21"/>
      <c r="G236" s="21"/>
      <c r="H236" s="21"/>
    </row>
    <row r="237" spans="1:8" s="22" customFormat="1" x14ac:dyDescent="0.25">
      <c r="A237" s="87">
        <v>42</v>
      </c>
      <c r="B237" s="42"/>
      <c r="C237" s="144" t="s">
        <v>369</v>
      </c>
      <c r="D237" s="69" t="s">
        <v>370</v>
      </c>
      <c r="E237" s="175"/>
      <c r="F237" s="21"/>
      <c r="G237" s="21"/>
      <c r="H237" s="21"/>
    </row>
    <row r="238" spans="1:8" s="22" customFormat="1" x14ac:dyDescent="0.25">
      <c r="A238" s="87">
        <v>42</v>
      </c>
      <c r="B238" s="42"/>
      <c r="C238" s="146" t="s">
        <v>371</v>
      </c>
      <c r="D238" s="20" t="s">
        <v>372</v>
      </c>
      <c r="E238" s="175"/>
      <c r="F238" s="21"/>
      <c r="G238" s="21"/>
      <c r="H238" s="21">
        <v>8</v>
      </c>
    </row>
    <row r="239" spans="1:8" s="1" customFormat="1" x14ac:dyDescent="0.25">
      <c r="A239" s="11">
        <v>42</v>
      </c>
      <c r="B239" s="40"/>
      <c r="C239" s="46" t="s">
        <v>266</v>
      </c>
      <c r="D239" s="9" t="s">
        <v>107</v>
      </c>
      <c r="E239" s="168">
        <v>2</v>
      </c>
      <c r="F239" s="12">
        <v>2</v>
      </c>
      <c r="G239" s="12"/>
      <c r="H239" s="12">
        <v>0</v>
      </c>
    </row>
    <row r="240" spans="1:8" s="1" customFormat="1" ht="15" customHeight="1" x14ac:dyDescent="0.25">
      <c r="A240" s="11">
        <v>42</v>
      </c>
      <c r="B240" s="40"/>
      <c r="C240" s="128" t="s">
        <v>619</v>
      </c>
      <c r="D240" s="73" t="s">
        <v>728</v>
      </c>
      <c r="E240" s="168">
        <v>0</v>
      </c>
      <c r="F240" s="12">
        <v>0</v>
      </c>
      <c r="G240" s="12"/>
      <c r="H240" s="12">
        <v>0</v>
      </c>
    </row>
    <row r="241" spans="1:8" s="1" customFormat="1" x14ac:dyDescent="0.25">
      <c r="A241" s="11">
        <v>42</v>
      </c>
      <c r="B241" s="40"/>
      <c r="C241" s="55" t="s">
        <v>522</v>
      </c>
      <c r="D241" s="2" t="s">
        <v>523</v>
      </c>
      <c r="E241" s="168">
        <v>0</v>
      </c>
      <c r="F241" s="12">
        <v>0</v>
      </c>
      <c r="G241" s="12"/>
      <c r="H241" s="12">
        <v>0</v>
      </c>
    </row>
    <row r="242" spans="1:8" s="1" customFormat="1" x14ac:dyDescent="0.25">
      <c r="A242" s="11">
        <v>42</v>
      </c>
      <c r="B242" s="40"/>
      <c r="C242" s="128" t="s">
        <v>267</v>
      </c>
      <c r="D242" s="9" t="s">
        <v>108</v>
      </c>
      <c r="E242" s="168"/>
      <c r="F242" s="12"/>
      <c r="G242" s="12"/>
      <c r="H242" s="12"/>
    </row>
    <row r="243" spans="1:8" s="8" customFormat="1" x14ac:dyDescent="0.25">
      <c r="A243" s="11">
        <v>42</v>
      </c>
      <c r="B243" s="40"/>
      <c r="C243" s="128" t="s">
        <v>729</v>
      </c>
      <c r="D243" s="9" t="s">
        <v>730</v>
      </c>
      <c r="E243" s="168"/>
      <c r="F243" s="12"/>
      <c r="G243" s="12"/>
      <c r="H243" s="12"/>
    </row>
    <row r="244" spans="1:8" s="1" customFormat="1" x14ac:dyDescent="0.25">
      <c r="A244" s="11">
        <v>42</v>
      </c>
      <c r="B244" s="40"/>
      <c r="C244" s="46" t="s">
        <v>268</v>
      </c>
      <c r="D244" s="9" t="s">
        <v>109</v>
      </c>
      <c r="E244" s="168">
        <v>0</v>
      </c>
      <c r="F244" s="12">
        <v>0</v>
      </c>
      <c r="G244" s="12"/>
      <c r="H244" s="12">
        <v>0</v>
      </c>
    </row>
    <row r="245" spans="1:8" s="1" customFormat="1" x14ac:dyDescent="0.25">
      <c r="A245" s="11">
        <v>42</v>
      </c>
      <c r="B245" s="40"/>
      <c r="C245" s="133" t="s">
        <v>269</v>
      </c>
      <c r="D245" s="9" t="s">
        <v>110</v>
      </c>
      <c r="E245" s="168"/>
      <c r="F245" s="12"/>
      <c r="G245" s="12"/>
      <c r="H245" s="12">
        <v>8</v>
      </c>
    </row>
    <row r="246" spans="1:8" s="1" customFormat="1" ht="15" customHeight="1" x14ac:dyDescent="0.25">
      <c r="A246" s="5">
        <v>43</v>
      </c>
      <c r="B246" s="27" t="s">
        <v>14</v>
      </c>
      <c r="C246" s="48"/>
      <c r="D246" s="53"/>
      <c r="E246" s="169">
        <f>SUM(E247,E253)</f>
        <v>0</v>
      </c>
      <c r="F246" s="86">
        <f>SUM(F247,F253)</f>
        <v>0</v>
      </c>
      <c r="G246" s="86">
        <v>0</v>
      </c>
      <c r="H246" s="86">
        <f>SUM(H247,H253)</f>
        <v>12</v>
      </c>
    </row>
    <row r="247" spans="1:8" s="8" customFormat="1" ht="15" customHeight="1" x14ac:dyDescent="0.25">
      <c r="A247" s="11">
        <v>43</v>
      </c>
      <c r="B247" s="41"/>
      <c r="C247" s="50" t="s">
        <v>394</v>
      </c>
      <c r="D247" s="74" t="s">
        <v>395</v>
      </c>
      <c r="E247" s="168">
        <v>0</v>
      </c>
      <c r="F247" s="12">
        <v>0</v>
      </c>
      <c r="G247" s="12"/>
      <c r="H247" s="12">
        <v>12</v>
      </c>
    </row>
    <row r="248" spans="1:8" s="23" customFormat="1" ht="15" customHeight="1" x14ac:dyDescent="0.25">
      <c r="A248" s="87">
        <v>43</v>
      </c>
      <c r="B248" s="43"/>
      <c r="C248" s="123" t="s">
        <v>678</v>
      </c>
      <c r="D248" s="19" t="s">
        <v>715</v>
      </c>
      <c r="E248" s="175"/>
      <c r="F248" s="21"/>
      <c r="G248" s="21"/>
      <c r="H248" s="21"/>
    </row>
    <row r="249" spans="1:8" s="23" customFormat="1" ht="15" customHeight="1" x14ac:dyDescent="0.25">
      <c r="A249" s="87">
        <v>43</v>
      </c>
      <c r="B249" s="43"/>
      <c r="C249" s="147" t="s">
        <v>679</v>
      </c>
      <c r="D249" s="69" t="s">
        <v>716</v>
      </c>
      <c r="E249" s="175"/>
      <c r="F249" s="21"/>
      <c r="G249" s="21"/>
      <c r="H249" s="21"/>
    </row>
    <row r="250" spans="1:8" s="23" customFormat="1" ht="15" customHeight="1" x14ac:dyDescent="0.25">
      <c r="A250" s="87">
        <v>43</v>
      </c>
      <c r="B250" s="43"/>
      <c r="C250" s="123" t="s">
        <v>680</v>
      </c>
      <c r="D250" s="19" t="s">
        <v>717</v>
      </c>
      <c r="E250" s="175"/>
      <c r="F250" s="21"/>
      <c r="G250" s="21"/>
      <c r="H250" s="21"/>
    </row>
    <row r="251" spans="1:8" s="22" customFormat="1" x14ac:dyDescent="0.25">
      <c r="A251" s="87">
        <v>43</v>
      </c>
      <c r="B251" s="42"/>
      <c r="C251" s="51" t="s">
        <v>169</v>
      </c>
      <c r="D251" s="68" t="s">
        <v>718</v>
      </c>
      <c r="E251" s="175"/>
      <c r="F251" s="21"/>
      <c r="G251" s="21"/>
      <c r="H251" s="21"/>
    </row>
    <row r="252" spans="1:8" s="23" customFormat="1" x14ac:dyDescent="0.25">
      <c r="A252" s="87">
        <v>43</v>
      </c>
      <c r="B252" s="42"/>
      <c r="C252" s="137" t="s">
        <v>789</v>
      </c>
      <c r="D252" s="68" t="s">
        <v>790</v>
      </c>
      <c r="E252" s="175"/>
      <c r="F252" s="21"/>
      <c r="G252" s="21"/>
      <c r="H252" s="21"/>
    </row>
    <row r="253" spans="1:8" s="8" customFormat="1" x14ac:dyDescent="0.25">
      <c r="A253" s="11">
        <v>43</v>
      </c>
      <c r="B253" s="40"/>
      <c r="C253" s="148" t="s">
        <v>731</v>
      </c>
      <c r="D253" s="74" t="s">
        <v>856</v>
      </c>
      <c r="E253" s="168">
        <v>0</v>
      </c>
      <c r="F253" s="12">
        <v>0</v>
      </c>
      <c r="G253" s="12"/>
      <c r="H253" s="12">
        <v>0</v>
      </c>
    </row>
    <row r="254" spans="1:8" s="1" customFormat="1" x14ac:dyDescent="0.25">
      <c r="A254" s="176">
        <v>45</v>
      </c>
      <c r="B254" s="27" t="s">
        <v>30</v>
      </c>
      <c r="C254" s="48"/>
      <c r="D254" s="53"/>
      <c r="E254" s="169">
        <f>SUM(E255,E256,E257,E258,E259,E260,E264,E265,E266,E267,E268,E269,E270,E273,E274)</f>
        <v>99</v>
      </c>
      <c r="F254" s="86">
        <f>SUM(F255,F256,F258,F259,F257,F260,F264,F265,F266,F267,F268,F269,F270,F273,F274)</f>
        <v>101</v>
      </c>
      <c r="G254" s="86">
        <f>SUM(G255,G256,G257,G258,G259,G260,G264,G265,G266,G267,G268,G269,G270,G273,G274)</f>
        <v>6</v>
      </c>
      <c r="H254" s="86">
        <f>SUM(H255,H256,H257,H258,H259,H260,H264,H265,H266,H267,H268,H269,H270,H273,H274)</f>
        <v>32</v>
      </c>
    </row>
    <row r="255" spans="1:8" s="1" customFormat="1" x14ac:dyDescent="0.25">
      <c r="A255" s="11">
        <v>45</v>
      </c>
      <c r="B255" s="41"/>
      <c r="C255" s="127" t="s">
        <v>719</v>
      </c>
      <c r="D255" s="65" t="s">
        <v>524</v>
      </c>
      <c r="E255" s="168"/>
      <c r="F255" s="12"/>
      <c r="G255" s="12"/>
      <c r="H255" s="12">
        <v>0</v>
      </c>
    </row>
    <row r="256" spans="1:8" x14ac:dyDescent="0.25">
      <c r="A256" s="11">
        <v>45</v>
      </c>
      <c r="B256" s="83"/>
      <c r="C256" s="46" t="s">
        <v>270</v>
      </c>
      <c r="D256" s="9" t="s">
        <v>111</v>
      </c>
      <c r="E256" s="168">
        <v>0</v>
      </c>
      <c r="F256" s="12">
        <v>1</v>
      </c>
      <c r="G256" s="12">
        <v>1</v>
      </c>
      <c r="H256" s="102">
        <v>0</v>
      </c>
    </row>
    <row r="257" spans="1:8" x14ac:dyDescent="0.25">
      <c r="A257" s="11">
        <v>45</v>
      </c>
      <c r="B257" s="83"/>
      <c r="C257" s="55" t="s">
        <v>681</v>
      </c>
      <c r="D257" s="2" t="s">
        <v>436</v>
      </c>
      <c r="E257" s="168"/>
      <c r="F257" s="12"/>
      <c r="G257" s="12"/>
      <c r="H257" s="102"/>
    </row>
    <row r="258" spans="1:8" x14ac:dyDescent="0.25">
      <c r="A258" s="11">
        <v>45</v>
      </c>
      <c r="B258" s="83"/>
      <c r="C258" s="46" t="s">
        <v>410</v>
      </c>
      <c r="D258" s="9" t="s">
        <v>411</v>
      </c>
      <c r="E258" s="168">
        <v>0</v>
      </c>
      <c r="F258" s="12">
        <v>0</v>
      </c>
      <c r="G258" s="12">
        <v>0</v>
      </c>
      <c r="H258" s="102">
        <v>8</v>
      </c>
    </row>
    <row r="259" spans="1:8" x14ac:dyDescent="0.25">
      <c r="A259" s="11">
        <v>45</v>
      </c>
      <c r="B259" s="83"/>
      <c r="C259" s="55" t="s">
        <v>682</v>
      </c>
      <c r="D259" s="2" t="s">
        <v>601</v>
      </c>
      <c r="E259" s="168">
        <v>1</v>
      </c>
      <c r="F259" s="12">
        <v>1</v>
      </c>
      <c r="G259" s="12">
        <v>0</v>
      </c>
      <c r="H259" s="102">
        <v>0</v>
      </c>
    </row>
    <row r="260" spans="1:8" x14ac:dyDescent="0.25">
      <c r="A260" s="11">
        <v>45</v>
      </c>
      <c r="B260" s="83"/>
      <c r="C260" s="55" t="s">
        <v>525</v>
      </c>
      <c r="D260" s="2" t="s">
        <v>526</v>
      </c>
      <c r="E260" s="168">
        <f>SUM(E261,E262,E263)</f>
        <v>91</v>
      </c>
      <c r="F260" s="12">
        <f>SUM(F261,F262,F263)</f>
        <v>92</v>
      </c>
      <c r="G260" s="12">
        <f>SUM(G261,G262,G263)</f>
        <v>4</v>
      </c>
      <c r="H260" s="12">
        <f>SUM(H261,H262,H263)</f>
        <v>8</v>
      </c>
    </row>
    <row r="261" spans="1:8" x14ac:dyDescent="0.25">
      <c r="A261" s="87">
        <v>45</v>
      </c>
      <c r="B261" s="42"/>
      <c r="C261" s="142" t="s">
        <v>527</v>
      </c>
      <c r="D261" s="67" t="s">
        <v>852</v>
      </c>
      <c r="E261" s="175">
        <v>91</v>
      </c>
      <c r="F261" s="21">
        <v>90</v>
      </c>
      <c r="G261" s="21">
        <v>2</v>
      </c>
      <c r="H261" s="21">
        <v>4</v>
      </c>
    </row>
    <row r="262" spans="1:8" x14ac:dyDescent="0.25">
      <c r="A262" s="87">
        <v>45</v>
      </c>
      <c r="B262" s="42"/>
      <c r="C262" s="123" t="s">
        <v>528</v>
      </c>
      <c r="D262" s="19" t="s">
        <v>529</v>
      </c>
      <c r="E262" s="175">
        <v>0</v>
      </c>
      <c r="F262" s="21">
        <v>2</v>
      </c>
      <c r="G262" s="21">
        <v>2</v>
      </c>
      <c r="H262" s="21">
        <v>4</v>
      </c>
    </row>
    <row r="263" spans="1:8" x14ac:dyDescent="0.25">
      <c r="A263" s="87">
        <v>45</v>
      </c>
      <c r="B263" s="42"/>
      <c r="C263" s="123" t="s">
        <v>530</v>
      </c>
      <c r="D263" s="19" t="s">
        <v>531</v>
      </c>
      <c r="E263" s="175"/>
      <c r="F263" s="21"/>
      <c r="G263" s="21"/>
      <c r="H263" s="21"/>
    </row>
    <row r="264" spans="1:8" x14ac:dyDescent="0.25">
      <c r="A264" s="11">
        <v>45</v>
      </c>
      <c r="B264" s="40"/>
      <c r="C264" s="55" t="s">
        <v>170</v>
      </c>
      <c r="D264" s="2" t="s">
        <v>171</v>
      </c>
      <c r="E264" s="168"/>
      <c r="F264" s="12"/>
      <c r="G264" s="12"/>
      <c r="H264" s="102"/>
    </row>
    <row r="265" spans="1:8" x14ac:dyDescent="0.25">
      <c r="A265" s="11">
        <v>45</v>
      </c>
      <c r="B265" s="40"/>
      <c r="C265" s="55" t="s">
        <v>532</v>
      </c>
      <c r="D265" s="2" t="s">
        <v>533</v>
      </c>
      <c r="E265" s="168"/>
      <c r="F265" s="12"/>
      <c r="G265" s="12"/>
      <c r="H265" s="102"/>
    </row>
    <row r="266" spans="1:8" x14ac:dyDescent="0.25">
      <c r="A266" s="11">
        <v>45</v>
      </c>
      <c r="B266" s="83"/>
      <c r="C266" s="46" t="s">
        <v>271</v>
      </c>
      <c r="D266" s="9" t="s">
        <v>112</v>
      </c>
      <c r="E266" s="168">
        <v>5</v>
      </c>
      <c r="F266" s="12">
        <v>5</v>
      </c>
      <c r="G266" s="12">
        <v>0</v>
      </c>
      <c r="H266" s="102">
        <v>0</v>
      </c>
    </row>
    <row r="267" spans="1:8" x14ac:dyDescent="0.25">
      <c r="A267" s="11">
        <v>45</v>
      </c>
      <c r="B267" s="83"/>
      <c r="C267" s="46" t="s">
        <v>272</v>
      </c>
      <c r="D267" s="9" t="s">
        <v>113</v>
      </c>
      <c r="E267" s="168">
        <v>1</v>
      </c>
      <c r="F267" s="12">
        <v>1</v>
      </c>
      <c r="G267" s="12">
        <v>0</v>
      </c>
      <c r="H267" s="102">
        <v>0</v>
      </c>
    </row>
    <row r="268" spans="1:8" x14ac:dyDescent="0.25">
      <c r="A268" s="11">
        <v>45</v>
      </c>
      <c r="B268" s="83"/>
      <c r="C268" s="46" t="s">
        <v>273</v>
      </c>
      <c r="D268" s="9" t="s">
        <v>114</v>
      </c>
      <c r="E268" s="168">
        <v>0</v>
      </c>
      <c r="F268" s="12">
        <v>0</v>
      </c>
      <c r="G268" s="12">
        <v>0</v>
      </c>
      <c r="H268" s="102">
        <v>0</v>
      </c>
    </row>
    <row r="269" spans="1:8" x14ac:dyDescent="0.25">
      <c r="A269" s="11">
        <v>45</v>
      </c>
      <c r="B269" s="83"/>
      <c r="C269" s="46" t="s">
        <v>274</v>
      </c>
      <c r="D269" s="9" t="s">
        <v>115</v>
      </c>
      <c r="E269" s="168">
        <v>0</v>
      </c>
      <c r="F269" s="12">
        <v>0</v>
      </c>
      <c r="G269" s="12">
        <v>0</v>
      </c>
      <c r="H269" s="102">
        <v>8</v>
      </c>
    </row>
    <row r="270" spans="1:8" s="1" customFormat="1" x14ac:dyDescent="0.25">
      <c r="A270" s="11">
        <v>45</v>
      </c>
      <c r="B270" s="40"/>
      <c r="C270" s="46" t="s">
        <v>373</v>
      </c>
      <c r="D270" s="9" t="s">
        <v>116</v>
      </c>
      <c r="E270" s="168">
        <f>SUM(E271,E272)</f>
        <v>1</v>
      </c>
      <c r="F270" s="12">
        <v>1</v>
      </c>
      <c r="G270" s="12">
        <f>SUM(G271,G272)</f>
        <v>1</v>
      </c>
      <c r="H270" s="12">
        <f>SUM(H271,H272)</f>
        <v>8</v>
      </c>
    </row>
    <row r="271" spans="1:8" s="22" customFormat="1" x14ac:dyDescent="0.25">
      <c r="A271" s="87">
        <v>45</v>
      </c>
      <c r="B271" s="42"/>
      <c r="C271" s="138" t="s">
        <v>386</v>
      </c>
      <c r="D271" s="68" t="s">
        <v>620</v>
      </c>
      <c r="E271" s="175">
        <v>1</v>
      </c>
      <c r="F271" s="21">
        <v>1</v>
      </c>
      <c r="G271" s="21">
        <v>1</v>
      </c>
      <c r="H271" s="21">
        <v>8</v>
      </c>
    </row>
    <row r="272" spans="1:8" s="1" customFormat="1" x14ac:dyDescent="0.25">
      <c r="A272" s="87">
        <v>45</v>
      </c>
      <c r="B272" s="42"/>
      <c r="C272" s="123" t="s">
        <v>534</v>
      </c>
      <c r="D272" s="19" t="s">
        <v>535</v>
      </c>
      <c r="E272" s="175"/>
      <c r="F272" s="21"/>
      <c r="G272" s="21"/>
      <c r="H272" s="21"/>
    </row>
    <row r="273" spans="1:8" s="1" customFormat="1" x14ac:dyDescent="0.25">
      <c r="A273" s="11">
        <v>45</v>
      </c>
      <c r="B273" s="40"/>
      <c r="C273" s="128" t="s">
        <v>721</v>
      </c>
      <c r="D273" s="2" t="s">
        <v>722</v>
      </c>
      <c r="E273" s="168">
        <v>0</v>
      </c>
      <c r="F273" s="12">
        <v>0</v>
      </c>
      <c r="G273" s="12">
        <v>0</v>
      </c>
      <c r="H273" s="12">
        <v>0</v>
      </c>
    </row>
    <row r="274" spans="1:8" s="1" customFormat="1" x14ac:dyDescent="0.25">
      <c r="A274" s="11">
        <v>45</v>
      </c>
      <c r="B274" s="40"/>
      <c r="C274" s="128" t="s">
        <v>536</v>
      </c>
      <c r="D274" s="2" t="s">
        <v>720</v>
      </c>
      <c r="E274" s="168"/>
      <c r="F274" s="12"/>
      <c r="G274" s="12"/>
      <c r="H274" s="12"/>
    </row>
    <row r="275" spans="1:8" s="1" customFormat="1" x14ac:dyDescent="0.25">
      <c r="A275" s="5">
        <v>53</v>
      </c>
      <c r="B275" s="27" t="s">
        <v>15</v>
      </c>
      <c r="C275" s="48"/>
      <c r="D275" s="53"/>
      <c r="E275" s="169">
        <f>SUM(E276,E277,E278,E279,E280,E281,E282,E283,E284,E285)</f>
        <v>103</v>
      </c>
      <c r="F275" s="86">
        <f>SUM(F276,F277,F278,F279,F280,F281,F282,F283,F284,F285)</f>
        <v>115</v>
      </c>
      <c r="G275" s="86">
        <v>0</v>
      </c>
      <c r="H275" s="86">
        <f>SUM(H276,H277,H278,H279,H280,H281,H282,H283,H284,H285)</f>
        <v>56</v>
      </c>
    </row>
    <row r="276" spans="1:8" x14ac:dyDescent="0.25">
      <c r="A276" s="11">
        <v>53</v>
      </c>
      <c r="B276" s="83"/>
      <c r="C276" s="46" t="s">
        <v>275</v>
      </c>
      <c r="D276" s="9" t="s">
        <v>117</v>
      </c>
      <c r="E276" s="168">
        <v>6</v>
      </c>
      <c r="F276" s="12">
        <v>6</v>
      </c>
      <c r="G276" s="12"/>
      <c r="H276" s="102">
        <v>8</v>
      </c>
    </row>
    <row r="277" spans="1:8" x14ac:dyDescent="0.25">
      <c r="A277" s="11">
        <v>53</v>
      </c>
      <c r="B277" s="82"/>
      <c r="C277" s="46" t="s">
        <v>188</v>
      </c>
      <c r="D277" s="9" t="s">
        <v>189</v>
      </c>
      <c r="E277" s="168">
        <v>9</v>
      </c>
      <c r="F277" s="12">
        <v>9</v>
      </c>
      <c r="G277" s="12"/>
      <c r="H277" s="102">
        <v>8</v>
      </c>
    </row>
    <row r="278" spans="1:8" x14ac:dyDescent="0.25">
      <c r="A278" s="11">
        <v>53</v>
      </c>
      <c r="B278" s="83"/>
      <c r="C278" s="46" t="s">
        <v>276</v>
      </c>
      <c r="D278" s="9" t="s">
        <v>118</v>
      </c>
      <c r="E278" s="168">
        <v>11</v>
      </c>
      <c r="F278" s="12">
        <v>11</v>
      </c>
      <c r="G278" s="12"/>
      <c r="H278" s="102">
        <v>8</v>
      </c>
    </row>
    <row r="279" spans="1:8" x14ac:dyDescent="0.25">
      <c r="A279" s="11">
        <v>53</v>
      </c>
      <c r="B279" s="83"/>
      <c r="C279" s="46" t="s">
        <v>277</v>
      </c>
      <c r="D279" s="9" t="s">
        <v>119</v>
      </c>
      <c r="E279" s="168">
        <v>9</v>
      </c>
      <c r="F279" s="12">
        <v>9</v>
      </c>
      <c r="G279" s="12"/>
      <c r="H279" s="102">
        <v>8</v>
      </c>
    </row>
    <row r="280" spans="1:8" x14ac:dyDescent="0.25">
      <c r="A280" s="11">
        <v>53</v>
      </c>
      <c r="B280" s="40"/>
      <c r="C280" s="46" t="s">
        <v>190</v>
      </c>
      <c r="D280" s="9" t="s">
        <v>191</v>
      </c>
      <c r="E280" s="168"/>
      <c r="F280" s="12"/>
      <c r="G280" s="12"/>
      <c r="H280" s="102"/>
    </row>
    <row r="281" spans="1:8" x14ac:dyDescent="0.25">
      <c r="A281" s="11">
        <v>53</v>
      </c>
      <c r="B281" s="83"/>
      <c r="C281" s="46" t="s">
        <v>278</v>
      </c>
      <c r="D281" s="9" t="s">
        <v>120</v>
      </c>
      <c r="E281" s="168">
        <v>8</v>
      </c>
      <c r="F281" s="12">
        <v>20</v>
      </c>
      <c r="G281" s="12"/>
      <c r="H281" s="102">
        <v>24</v>
      </c>
    </row>
    <row r="282" spans="1:8" x14ac:dyDescent="0.25">
      <c r="A282" s="11">
        <v>53</v>
      </c>
      <c r="B282" s="40"/>
      <c r="C282" s="46" t="s">
        <v>186</v>
      </c>
      <c r="D282" s="9" t="s">
        <v>187</v>
      </c>
      <c r="E282" s="168">
        <v>0</v>
      </c>
      <c r="F282" s="12">
        <v>0</v>
      </c>
      <c r="G282" s="12"/>
      <c r="H282" s="102">
        <v>0</v>
      </c>
    </row>
    <row r="283" spans="1:8" x14ac:dyDescent="0.25">
      <c r="A283" s="11">
        <v>53</v>
      </c>
      <c r="B283" s="83"/>
      <c r="C283" s="46" t="s">
        <v>279</v>
      </c>
      <c r="D283" s="9" t="s">
        <v>121</v>
      </c>
      <c r="E283" s="168">
        <v>3</v>
      </c>
      <c r="F283" s="12">
        <v>3</v>
      </c>
      <c r="G283" s="12"/>
      <c r="H283" s="102">
        <v>0</v>
      </c>
    </row>
    <row r="284" spans="1:8" x14ac:dyDescent="0.25">
      <c r="A284" s="11">
        <v>53</v>
      </c>
      <c r="B284" s="83"/>
      <c r="C284" s="149" t="s">
        <v>683</v>
      </c>
      <c r="D284" s="65" t="s">
        <v>437</v>
      </c>
      <c r="E284" s="168">
        <v>57</v>
      </c>
      <c r="F284" s="12">
        <v>57</v>
      </c>
      <c r="G284" s="12"/>
      <c r="H284" s="102">
        <v>0</v>
      </c>
    </row>
    <row r="285" spans="1:8" x14ac:dyDescent="0.25">
      <c r="A285" s="11">
        <v>53</v>
      </c>
      <c r="B285" s="83"/>
      <c r="C285" s="143" t="s">
        <v>687</v>
      </c>
      <c r="D285" s="60" t="s">
        <v>639</v>
      </c>
      <c r="E285" s="168">
        <v>0</v>
      </c>
      <c r="F285" s="12">
        <v>0</v>
      </c>
      <c r="G285" s="12"/>
      <c r="H285" s="102">
        <v>0</v>
      </c>
    </row>
    <row r="286" spans="1:8" s="1" customFormat="1" x14ac:dyDescent="0.25">
      <c r="A286" s="5">
        <v>62</v>
      </c>
      <c r="B286" s="27" t="s">
        <v>24</v>
      </c>
      <c r="C286" s="91"/>
      <c r="D286" s="53"/>
      <c r="E286" s="169">
        <v>0</v>
      </c>
      <c r="F286" s="86">
        <v>0</v>
      </c>
      <c r="G286" s="86">
        <v>0</v>
      </c>
      <c r="H286" s="86">
        <v>0</v>
      </c>
    </row>
    <row r="287" spans="1:8" s="1" customFormat="1" x14ac:dyDescent="0.25">
      <c r="A287" s="5">
        <v>63</v>
      </c>
      <c r="B287" s="27" t="s">
        <v>16</v>
      </c>
      <c r="C287" s="48"/>
      <c r="D287" s="53"/>
      <c r="E287" s="169">
        <f>SUM(E288,E291,E292,E293,E294,E295,E297,E298,E299,E300,E301,E302,E305,E306)</f>
        <v>1654</v>
      </c>
      <c r="F287" s="86">
        <f>SUM(F288,F291,F292,F293,F294,F295,F297,F298,F299,F300,F301,F302,F305,F306)</f>
        <v>1022</v>
      </c>
      <c r="G287" s="86">
        <v>0</v>
      </c>
      <c r="H287" s="86">
        <f>SUM(H288,H291,H292,H293,H294,H295,H297,H298,H299,H300,H301,H302,H305,H306)</f>
        <v>290</v>
      </c>
    </row>
    <row r="288" spans="1:8" s="1" customFormat="1" x14ac:dyDescent="0.25">
      <c r="A288" s="11">
        <v>63</v>
      </c>
      <c r="B288" s="40"/>
      <c r="C288" s="46" t="s">
        <v>280</v>
      </c>
      <c r="D288" s="9" t="s">
        <v>122</v>
      </c>
      <c r="E288" s="168">
        <v>736</v>
      </c>
      <c r="F288" s="12">
        <v>736</v>
      </c>
      <c r="G288" s="12"/>
      <c r="H288" s="12">
        <v>150</v>
      </c>
    </row>
    <row r="289" spans="1:8" s="22" customFormat="1" x14ac:dyDescent="0.25">
      <c r="A289" s="87">
        <v>63</v>
      </c>
      <c r="B289" s="42"/>
      <c r="C289" s="126" t="s">
        <v>280</v>
      </c>
      <c r="D289" s="57" t="s">
        <v>122</v>
      </c>
      <c r="E289" s="175"/>
      <c r="F289" s="21"/>
      <c r="G289" s="21"/>
      <c r="H289" s="21"/>
    </row>
    <row r="290" spans="1:8" s="22" customFormat="1" x14ac:dyDescent="0.25">
      <c r="A290" s="87">
        <v>63</v>
      </c>
      <c r="B290" s="42"/>
      <c r="C290" s="126" t="s">
        <v>861</v>
      </c>
      <c r="D290" s="57" t="s">
        <v>438</v>
      </c>
      <c r="E290" s="175"/>
      <c r="F290" s="21"/>
      <c r="G290" s="21"/>
      <c r="H290" s="21"/>
    </row>
    <row r="291" spans="1:8" s="1" customFormat="1" x14ac:dyDescent="0.25">
      <c r="A291" s="11">
        <v>63</v>
      </c>
      <c r="B291" s="40"/>
      <c r="C291" s="46" t="s">
        <v>196</v>
      </c>
      <c r="D291" s="2" t="s">
        <v>197</v>
      </c>
      <c r="E291" s="168">
        <v>77</v>
      </c>
      <c r="F291" s="12">
        <v>77</v>
      </c>
      <c r="G291" s="12"/>
      <c r="H291" s="12">
        <v>80</v>
      </c>
    </row>
    <row r="292" spans="1:8" s="1" customFormat="1" x14ac:dyDescent="0.25">
      <c r="A292" s="11">
        <v>63</v>
      </c>
      <c r="B292" s="40"/>
      <c r="C292" s="46" t="s">
        <v>281</v>
      </c>
      <c r="D292" s="9" t="s">
        <v>123</v>
      </c>
      <c r="E292" s="168">
        <v>27</v>
      </c>
      <c r="F292" s="12">
        <v>27</v>
      </c>
      <c r="G292" s="12"/>
      <c r="H292" s="12">
        <v>12</v>
      </c>
    </row>
    <row r="293" spans="1:8" s="1" customFormat="1" x14ac:dyDescent="0.25">
      <c r="A293" s="11">
        <v>63</v>
      </c>
      <c r="B293" s="40"/>
      <c r="C293" s="55" t="s">
        <v>684</v>
      </c>
      <c r="D293" s="2" t="s">
        <v>439</v>
      </c>
      <c r="E293" s="168">
        <v>49</v>
      </c>
      <c r="F293" s="12">
        <v>49</v>
      </c>
      <c r="G293" s="12"/>
      <c r="H293" s="12">
        <v>0</v>
      </c>
    </row>
    <row r="294" spans="1:8" s="1" customFormat="1" x14ac:dyDescent="0.25">
      <c r="A294" s="11">
        <v>63</v>
      </c>
      <c r="B294" s="40"/>
      <c r="C294" s="143" t="s">
        <v>686</v>
      </c>
      <c r="D294" s="60" t="s">
        <v>640</v>
      </c>
      <c r="E294" s="168">
        <v>27</v>
      </c>
      <c r="F294" s="12">
        <v>27</v>
      </c>
      <c r="G294" s="12"/>
      <c r="H294" s="12">
        <v>0</v>
      </c>
    </row>
    <row r="295" spans="1:8" s="1" customFormat="1" x14ac:dyDescent="0.25">
      <c r="A295" s="11">
        <v>63</v>
      </c>
      <c r="B295" s="40"/>
      <c r="C295" s="46" t="s">
        <v>375</v>
      </c>
      <c r="D295" s="9" t="s">
        <v>124</v>
      </c>
      <c r="E295" s="168">
        <v>25</v>
      </c>
      <c r="F295" s="12">
        <v>25</v>
      </c>
      <c r="G295" s="12"/>
      <c r="H295" s="12">
        <v>0</v>
      </c>
    </row>
    <row r="296" spans="1:8" s="1" customFormat="1" ht="15" customHeight="1" x14ac:dyDescent="0.25">
      <c r="A296" s="87">
        <v>63</v>
      </c>
      <c r="B296" s="42"/>
      <c r="C296" s="137" t="s">
        <v>323</v>
      </c>
      <c r="D296" s="68" t="s">
        <v>374</v>
      </c>
      <c r="E296" s="175"/>
      <c r="F296" s="21"/>
      <c r="G296" s="21"/>
      <c r="H296" s="21"/>
    </row>
    <row r="297" spans="1:8" s="1" customFormat="1" x14ac:dyDescent="0.25">
      <c r="A297" s="11">
        <v>63</v>
      </c>
      <c r="B297" s="40"/>
      <c r="C297" s="150" t="s">
        <v>396</v>
      </c>
      <c r="D297" s="2" t="s">
        <v>723</v>
      </c>
      <c r="E297" s="168"/>
      <c r="F297" s="12"/>
      <c r="G297" s="12"/>
      <c r="H297" s="12"/>
    </row>
    <row r="298" spans="1:8" s="1" customFormat="1" x14ac:dyDescent="0.25">
      <c r="A298" s="11">
        <v>63</v>
      </c>
      <c r="B298" s="40"/>
      <c r="C298" s="128" t="s">
        <v>685</v>
      </c>
      <c r="D298" s="9" t="s">
        <v>602</v>
      </c>
      <c r="E298" s="168">
        <v>0</v>
      </c>
      <c r="F298" s="12">
        <v>0</v>
      </c>
      <c r="G298" s="12"/>
      <c r="H298" s="12"/>
    </row>
    <row r="299" spans="1:8" s="1" customFormat="1" x14ac:dyDescent="0.25">
      <c r="A299" s="11">
        <v>63</v>
      </c>
      <c r="B299" s="40"/>
      <c r="C299" s="46" t="s">
        <v>282</v>
      </c>
      <c r="D299" s="9" t="s">
        <v>125</v>
      </c>
      <c r="E299" s="168">
        <v>555</v>
      </c>
      <c r="F299" s="12">
        <v>30</v>
      </c>
      <c r="G299" s="12"/>
      <c r="H299" s="12">
        <v>24</v>
      </c>
    </row>
    <row r="300" spans="1:8" s="1" customFormat="1" x14ac:dyDescent="0.25">
      <c r="A300" s="11">
        <v>63</v>
      </c>
      <c r="B300" s="40"/>
      <c r="C300" s="128" t="s">
        <v>172</v>
      </c>
      <c r="D300" s="9" t="s">
        <v>173</v>
      </c>
      <c r="E300" s="168">
        <v>0</v>
      </c>
      <c r="F300" s="12">
        <v>0</v>
      </c>
      <c r="G300" s="12"/>
      <c r="H300" s="12">
        <v>0</v>
      </c>
    </row>
    <row r="301" spans="1:8" s="1" customFormat="1" x14ac:dyDescent="0.25">
      <c r="A301" s="11">
        <v>63</v>
      </c>
      <c r="B301" s="40"/>
      <c r="C301" s="46" t="s">
        <v>283</v>
      </c>
      <c r="D301" s="9" t="s">
        <v>126</v>
      </c>
      <c r="E301" s="168">
        <v>137</v>
      </c>
      <c r="F301" s="12">
        <v>30</v>
      </c>
      <c r="G301" s="12"/>
      <c r="H301" s="12">
        <v>24</v>
      </c>
    </row>
    <row r="302" spans="1:8" s="1" customFormat="1" x14ac:dyDescent="0.25">
      <c r="A302" s="11">
        <v>63</v>
      </c>
      <c r="B302" s="40"/>
      <c r="C302" s="46" t="s">
        <v>397</v>
      </c>
      <c r="D302" s="9" t="s">
        <v>128</v>
      </c>
      <c r="E302" s="168">
        <v>8</v>
      </c>
      <c r="F302" s="12">
        <v>8</v>
      </c>
      <c r="G302" s="12"/>
      <c r="H302" s="12">
        <v>0</v>
      </c>
    </row>
    <row r="303" spans="1:8" s="1" customFormat="1" x14ac:dyDescent="0.25">
      <c r="A303" s="87">
        <v>63</v>
      </c>
      <c r="B303" s="42"/>
      <c r="C303" s="123" t="s">
        <v>537</v>
      </c>
      <c r="D303" s="19" t="s">
        <v>538</v>
      </c>
      <c r="E303" s="175"/>
      <c r="F303" s="21"/>
      <c r="G303" s="21"/>
      <c r="H303" s="21"/>
    </row>
    <row r="304" spans="1:8" s="22" customFormat="1" x14ac:dyDescent="0.25">
      <c r="A304" s="87">
        <v>63</v>
      </c>
      <c r="B304" s="42"/>
      <c r="C304" s="137" t="s">
        <v>324</v>
      </c>
      <c r="D304" s="68" t="s">
        <v>376</v>
      </c>
      <c r="E304" s="175"/>
      <c r="F304" s="21"/>
      <c r="G304" s="21"/>
      <c r="H304" s="21"/>
    </row>
    <row r="305" spans="1:8" s="1" customFormat="1" x14ac:dyDescent="0.25">
      <c r="A305" s="11">
        <v>63</v>
      </c>
      <c r="B305" s="40"/>
      <c r="C305" s="46" t="s">
        <v>284</v>
      </c>
      <c r="D305" s="9" t="s">
        <v>127</v>
      </c>
      <c r="E305" s="168">
        <v>12</v>
      </c>
      <c r="F305" s="12">
        <v>12</v>
      </c>
      <c r="G305" s="12"/>
      <c r="H305" s="12">
        <v>0</v>
      </c>
    </row>
    <row r="306" spans="1:8" s="1" customFormat="1" x14ac:dyDescent="0.25">
      <c r="A306" s="11">
        <v>63</v>
      </c>
      <c r="B306" s="40"/>
      <c r="C306" s="46" t="s">
        <v>285</v>
      </c>
      <c r="D306" s="9" t="s">
        <v>129</v>
      </c>
      <c r="E306" s="168">
        <v>1</v>
      </c>
      <c r="F306" s="12">
        <v>1</v>
      </c>
      <c r="G306" s="12"/>
      <c r="H306" s="12">
        <v>0</v>
      </c>
    </row>
    <row r="307" spans="1:8" s="1" customFormat="1" x14ac:dyDescent="0.25">
      <c r="A307" s="5">
        <v>64</v>
      </c>
      <c r="B307" s="27" t="s">
        <v>17</v>
      </c>
      <c r="C307" s="91"/>
      <c r="D307" s="53"/>
      <c r="E307" s="169">
        <f>SUM(E308,E309,E310,E311,E312,E313,E314,E315,E316,E317,E318,E319,E320,E321,E322,E323,E324,E325,E326)</f>
        <v>1062</v>
      </c>
      <c r="F307" s="86">
        <f>SUM(F308,F309,F310,F311,F312,F313,F314,F315,F316,F317,F318,F319,F320,F321,F322,F323,F324,F325,F326)</f>
        <v>1048</v>
      </c>
      <c r="G307" s="86">
        <f>SUM(G308,G309,G310,G311,G312,G313,G314,G315,G316,G317,G318,G319,G320,G321,G322,G323,G324,G325,G326)</f>
        <v>128</v>
      </c>
      <c r="H307" s="86">
        <f>SUM(H308,H309,H310,H311,H312,H313,H314,H315,H316,H317,H318,H319,H320,H321,H322,H323,H324,H325,H326)</f>
        <v>262</v>
      </c>
    </row>
    <row r="308" spans="1:8" s="1" customFormat="1" x14ac:dyDescent="0.25">
      <c r="A308" s="11">
        <v>64</v>
      </c>
      <c r="B308" s="40"/>
      <c r="C308" s="46" t="s">
        <v>286</v>
      </c>
      <c r="D308" s="9" t="s">
        <v>130</v>
      </c>
      <c r="E308" s="168">
        <v>173</v>
      </c>
      <c r="F308" s="12">
        <v>173</v>
      </c>
      <c r="G308" s="12"/>
      <c r="H308" s="12">
        <v>30</v>
      </c>
    </row>
    <row r="309" spans="1:8" s="1" customFormat="1" x14ac:dyDescent="0.25">
      <c r="A309" s="11">
        <v>64</v>
      </c>
      <c r="B309" s="40"/>
      <c r="C309" s="128" t="s">
        <v>287</v>
      </c>
      <c r="D309" s="9" t="s">
        <v>131</v>
      </c>
      <c r="E309" s="168">
        <v>0</v>
      </c>
      <c r="F309" s="12">
        <v>0</v>
      </c>
      <c r="G309" s="12"/>
      <c r="H309" s="12">
        <v>8</v>
      </c>
    </row>
    <row r="310" spans="1:8" s="1" customFormat="1" x14ac:dyDescent="0.25">
      <c r="A310" s="11">
        <v>64</v>
      </c>
      <c r="B310" s="40"/>
      <c r="C310" s="46" t="s">
        <v>288</v>
      </c>
      <c r="D310" s="9" t="s">
        <v>132</v>
      </c>
      <c r="E310" s="168">
        <v>0</v>
      </c>
      <c r="F310" s="12">
        <v>0</v>
      </c>
      <c r="G310" s="12"/>
      <c r="H310" s="12">
        <v>0</v>
      </c>
    </row>
    <row r="311" spans="1:8" s="1" customFormat="1" x14ac:dyDescent="0.25">
      <c r="A311" s="11">
        <v>64</v>
      </c>
      <c r="B311" s="40"/>
      <c r="C311" s="133" t="s">
        <v>289</v>
      </c>
      <c r="D311" s="9" t="s">
        <v>133</v>
      </c>
      <c r="E311" s="168">
        <v>0</v>
      </c>
      <c r="F311" s="12">
        <v>0</v>
      </c>
      <c r="G311" s="12"/>
      <c r="H311" s="12">
        <v>0</v>
      </c>
    </row>
    <row r="312" spans="1:8" x14ac:dyDescent="0.25">
      <c r="A312" s="11">
        <v>64</v>
      </c>
      <c r="B312" s="83"/>
      <c r="C312" s="128" t="s">
        <v>408</v>
      </c>
      <c r="D312" s="9" t="s">
        <v>409</v>
      </c>
      <c r="E312" s="168"/>
      <c r="F312" s="12"/>
      <c r="G312" s="12"/>
      <c r="H312" s="102">
        <v>8</v>
      </c>
    </row>
    <row r="313" spans="1:8" s="1" customFormat="1" x14ac:dyDescent="0.25">
      <c r="A313" s="11">
        <v>64</v>
      </c>
      <c r="B313" s="40"/>
      <c r="C313" s="128" t="s">
        <v>290</v>
      </c>
      <c r="D313" s="9" t="s">
        <v>134</v>
      </c>
      <c r="E313" s="168">
        <v>14</v>
      </c>
      <c r="F313" s="12">
        <v>14</v>
      </c>
      <c r="G313" s="12"/>
      <c r="H313" s="12">
        <v>8</v>
      </c>
    </row>
    <row r="314" spans="1:8" s="1" customFormat="1" x14ac:dyDescent="0.25">
      <c r="A314" s="11">
        <v>64</v>
      </c>
      <c r="B314" s="40"/>
      <c r="C314" s="46" t="s">
        <v>291</v>
      </c>
      <c r="D314" s="9" t="s">
        <v>135</v>
      </c>
      <c r="E314" s="168">
        <v>135</v>
      </c>
      <c r="F314" s="12">
        <v>135</v>
      </c>
      <c r="G314" s="12">
        <v>67</v>
      </c>
      <c r="H314" s="12">
        <v>30</v>
      </c>
    </row>
    <row r="315" spans="1:8" s="1" customFormat="1" x14ac:dyDescent="0.25">
      <c r="A315" s="11">
        <v>64</v>
      </c>
      <c r="B315" s="40"/>
      <c r="C315" s="46" t="s">
        <v>292</v>
      </c>
      <c r="D315" s="9" t="s">
        <v>136</v>
      </c>
      <c r="E315" s="168">
        <v>11</v>
      </c>
      <c r="F315" s="12">
        <v>40</v>
      </c>
      <c r="G315" s="12">
        <v>6</v>
      </c>
      <c r="H315" s="12">
        <v>24</v>
      </c>
    </row>
    <row r="316" spans="1:8" s="1" customFormat="1" x14ac:dyDescent="0.25">
      <c r="A316" s="11">
        <v>64</v>
      </c>
      <c r="B316" s="40"/>
      <c r="C316" s="46" t="s">
        <v>293</v>
      </c>
      <c r="D316" s="9" t="s">
        <v>136</v>
      </c>
      <c r="E316" s="168">
        <v>28</v>
      </c>
      <c r="F316" s="12">
        <v>20</v>
      </c>
      <c r="G316" s="12">
        <v>4</v>
      </c>
      <c r="H316" s="12">
        <v>12</v>
      </c>
    </row>
    <row r="317" spans="1:8" x14ac:dyDescent="0.25">
      <c r="A317" s="11">
        <v>64</v>
      </c>
      <c r="B317" s="83"/>
      <c r="C317" s="46" t="s">
        <v>294</v>
      </c>
      <c r="D317" s="9" t="s">
        <v>137</v>
      </c>
      <c r="E317" s="168">
        <v>74</v>
      </c>
      <c r="F317" s="12">
        <v>150</v>
      </c>
      <c r="G317" s="12">
        <v>6</v>
      </c>
      <c r="H317" s="102">
        <v>30</v>
      </c>
    </row>
    <row r="318" spans="1:8" x14ac:dyDescent="0.25">
      <c r="A318" s="11">
        <v>64</v>
      </c>
      <c r="B318" s="83"/>
      <c r="C318" s="46" t="s">
        <v>295</v>
      </c>
      <c r="D318" s="9" t="s">
        <v>137</v>
      </c>
      <c r="E318" s="168">
        <v>175</v>
      </c>
      <c r="F318" s="12">
        <v>90</v>
      </c>
      <c r="G318" s="12">
        <v>4</v>
      </c>
      <c r="H318" s="102">
        <v>30</v>
      </c>
    </row>
    <row r="319" spans="1:8" x14ac:dyDescent="0.25">
      <c r="A319" s="11">
        <v>64</v>
      </c>
      <c r="B319" s="83"/>
      <c r="C319" s="46" t="s">
        <v>296</v>
      </c>
      <c r="D319" s="9" t="s">
        <v>138</v>
      </c>
      <c r="E319" s="168">
        <v>2</v>
      </c>
      <c r="F319" s="12">
        <v>2</v>
      </c>
      <c r="G319" s="12"/>
      <c r="H319" s="102">
        <v>0</v>
      </c>
    </row>
    <row r="320" spans="1:8" s="1" customFormat="1" x14ac:dyDescent="0.25">
      <c r="A320" s="11">
        <v>64</v>
      </c>
      <c r="B320" s="40"/>
      <c r="C320" s="46" t="s">
        <v>297</v>
      </c>
      <c r="D320" s="9" t="s">
        <v>139</v>
      </c>
      <c r="E320" s="168">
        <v>5</v>
      </c>
      <c r="F320" s="12">
        <v>5</v>
      </c>
      <c r="G320" s="12"/>
      <c r="H320" s="12">
        <v>0</v>
      </c>
    </row>
    <row r="321" spans="1:8" s="1" customFormat="1" x14ac:dyDescent="0.25">
      <c r="A321" s="11">
        <v>64</v>
      </c>
      <c r="B321" s="40"/>
      <c r="C321" s="46" t="s">
        <v>298</v>
      </c>
      <c r="D321" s="9" t="s">
        <v>140</v>
      </c>
      <c r="E321" s="168">
        <v>0</v>
      </c>
      <c r="F321" s="12">
        <v>0</v>
      </c>
      <c r="G321" s="12"/>
      <c r="H321" s="12">
        <v>0</v>
      </c>
    </row>
    <row r="322" spans="1:8" s="1" customFormat="1" x14ac:dyDescent="0.25">
      <c r="A322" s="11">
        <v>64</v>
      </c>
      <c r="B322" s="40"/>
      <c r="C322" s="46" t="s">
        <v>299</v>
      </c>
      <c r="D322" s="9" t="s">
        <v>141</v>
      </c>
      <c r="E322" s="168">
        <v>0</v>
      </c>
      <c r="F322" s="12">
        <v>18</v>
      </c>
      <c r="G322" s="12">
        <v>18</v>
      </c>
      <c r="H322" s="12">
        <v>12</v>
      </c>
    </row>
    <row r="323" spans="1:8" s="1" customFormat="1" x14ac:dyDescent="0.25">
      <c r="A323" s="11">
        <v>64</v>
      </c>
      <c r="B323" s="40"/>
      <c r="C323" s="46" t="s">
        <v>300</v>
      </c>
      <c r="D323" s="9" t="s">
        <v>142</v>
      </c>
      <c r="E323" s="168">
        <v>301</v>
      </c>
      <c r="F323" s="12">
        <v>301</v>
      </c>
      <c r="G323" s="12">
        <v>3</v>
      </c>
      <c r="H323" s="12">
        <v>28</v>
      </c>
    </row>
    <row r="324" spans="1:8" s="1" customFormat="1" x14ac:dyDescent="0.25">
      <c r="A324" s="11">
        <v>64</v>
      </c>
      <c r="B324" s="40"/>
      <c r="C324" s="46" t="s">
        <v>301</v>
      </c>
      <c r="D324" s="9" t="s">
        <v>143</v>
      </c>
      <c r="E324" s="168">
        <v>142</v>
      </c>
      <c r="F324" s="12">
        <v>70</v>
      </c>
      <c r="G324" s="12">
        <v>0</v>
      </c>
      <c r="H324" s="12">
        <v>30</v>
      </c>
    </row>
    <row r="325" spans="1:8" s="1" customFormat="1" x14ac:dyDescent="0.25">
      <c r="A325" s="11">
        <v>64</v>
      </c>
      <c r="B325" s="40"/>
      <c r="C325" s="128" t="s">
        <v>198</v>
      </c>
      <c r="D325" s="9" t="s">
        <v>199</v>
      </c>
      <c r="E325" s="168"/>
      <c r="F325" s="12">
        <v>20</v>
      </c>
      <c r="G325" s="12">
        <v>10</v>
      </c>
      <c r="H325" s="12">
        <v>12</v>
      </c>
    </row>
    <row r="326" spans="1:8" s="1" customFormat="1" x14ac:dyDescent="0.25">
      <c r="A326" s="11">
        <v>64</v>
      </c>
      <c r="B326" s="40"/>
      <c r="C326" s="46" t="s">
        <v>302</v>
      </c>
      <c r="D326" s="9" t="s">
        <v>144</v>
      </c>
      <c r="E326" s="168">
        <v>2</v>
      </c>
      <c r="F326" s="12">
        <v>10</v>
      </c>
      <c r="G326" s="12">
        <v>10</v>
      </c>
      <c r="H326" s="12">
        <v>0</v>
      </c>
    </row>
    <row r="327" spans="1:8" s="1" customFormat="1" x14ac:dyDescent="0.25">
      <c r="A327" s="5">
        <v>68</v>
      </c>
      <c r="B327" s="27" t="s">
        <v>18</v>
      </c>
      <c r="C327" s="91"/>
      <c r="D327" s="53"/>
      <c r="E327" s="169">
        <f>SUM(E328)</f>
        <v>9</v>
      </c>
      <c r="F327" s="86">
        <f>SUM(F328)</f>
        <v>9</v>
      </c>
      <c r="G327" s="86">
        <v>0</v>
      </c>
      <c r="H327" s="86">
        <f t="shared" ref="H327" si="0">SUM(H328)</f>
        <v>0</v>
      </c>
    </row>
    <row r="328" spans="1:8" s="1" customFormat="1" x14ac:dyDescent="0.25">
      <c r="A328" s="11">
        <v>68</v>
      </c>
      <c r="B328" s="41"/>
      <c r="C328" s="151" t="s">
        <v>688</v>
      </c>
      <c r="D328" s="60" t="s">
        <v>641</v>
      </c>
      <c r="E328" s="168">
        <v>9</v>
      </c>
      <c r="F328" s="12">
        <v>9</v>
      </c>
      <c r="G328" s="12"/>
      <c r="H328" s="12">
        <v>0</v>
      </c>
    </row>
    <row r="329" spans="1:8" s="1" customFormat="1" x14ac:dyDescent="0.25">
      <c r="A329" s="5">
        <v>72</v>
      </c>
      <c r="B329" s="27" t="s">
        <v>19</v>
      </c>
      <c r="C329" s="91"/>
      <c r="D329" s="53"/>
      <c r="E329" s="169">
        <f>SUM(E330,E331,E332,E333)</f>
        <v>241</v>
      </c>
      <c r="F329" s="86">
        <f>SUM(F330,F331,F332,F333)</f>
        <v>148</v>
      </c>
      <c r="G329" s="86">
        <v>0</v>
      </c>
      <c r="H329" s="86">
        <f>SUM(H330,H331,H332,H333)</f>
        <v>84</v>
      </c>
    </row>
    <row r="330" spans="1:8" x14ac:dyDescent="0.25">
      <c r="A330" s="11">
        <v>72</v>
      </c>
      <c r="B330" s="83"/>
      <c r="C330" s="128" t="s">
        <v>303</v>
      </c>
      <c r="D330" s="9" t="s">
        <v>145</v>
      </c>
      <c r="E330" s="168">
        <v>0</v>
      </c>
      <c r="F330" s="12">
        <v>0</v>
      </c>
      <c r="G330" s="12"/>
      <c r="H330" s="102">
        <v>24</v>
      </c>
    </row>
    <row r="331" spans="1:8" x14ac:dyDescent="0.25">
      <c r="A331" s="11">
        <v>72</v>
      </c>
      <c r="B331" s="83"/>
      <c r="C331" s="128" t="s">
        <v>181</v>
      </c>
      <c r="D331" s="9" t="s">
        <v>182</v>
      </c>
      <c r="E331" s="168">
        <v>58</v>
      </c>
      <c r="F331" s="12">
        <v>58</v>
      </c>
      <c r="G331" s="12"/>
      <c r="H331" s="102">
        <v>30</v>
      </c>
    </row>
    <row r="332" spans="1:8" x14ac:dyDescent="0.25">
      <c r="A332" s="11">
        <v>72</v>
      </c>
      <c r="B332" s="83"/>
      <c r="C332" s="151" t="s">
        <v>689</v>
      </c>
      <c r="D332" s="60" t="s">
        <v>642</v>
      </c>
      <c r="E332" s="168"/>
      <c r="F332" s="12"/>
      <c r="G332" s="12"/>
      <c r="H332" s="102"/>
    </row>
    <row r="333" spans="1:8" x14ac:dyDescent="0.25">
      <c r="A333" s="11">
        <v>72</v>
      </c>
      <c r="B333" s="83"/>
      <c r="C333" s="46" t="s">
        <v>304</v>
      </c>
      <c r="D333" s="9" t="s">
        <v>146</v>
      </c>
      <c r="E333" s="168">
        <v>183</v>
      </c>
      <c r="F333" s="12">
        <v>90</v>
      </c>
      <c r="G333" s="12"/>
      <c r="H333" s="102">
        <v>30</v>
      </c>
    </row>
    <row r="334" spans="1:8" s="1" customFormat="1" x14ac:dyDescent="0.25">
      <c r="A334" s="5">
        <v>75</v>
      </c>
      <c r="B334" s="27" t="s">
        <v>25</v>
      </c>
      <c r="C334" s="91"/>
      <c r="D334" s="53"/>
      <c r="E334" s="169">
        <v>0</v>
      </c>
      <c r="F334" s="86">
        <v>0</v>
      </c>
      <c r="G334" s="86">
        <v>0</v>
      </c>
      <c r="H334" s="86">
        <v>0</v>
      </c>
    </row>
    <row r="335" spans="1:8" s="1" customFormat="1" x14ac:dyDescent="0.25">
      <c r="A335" s="5">
        <v>76</v>
      </c>
      <c r="B335" s="27" t="s">
        <v>20</v>
      </c>
      <c r="C335" s="91"/>
      <c r="D335" s="53"/>
      <c r="E335" s="169">
        <f>SUM(E336,E337,E338,E339,E340)</f>
        <v>182</v>
      </c>
      <c r="F335" s="86">
        <f>SUM(F336,F337,F338,F339,F340)</f>
        <v>242</v>
      </c>
      <c r="G335" s="86">
        <v>0</v>
      </c>
      <c r="H335" s="86">
        <f>SUM(H336,H337,H338,H339,H340)</f>
        <v>238</v>
      </c>
    </row>
    <row r="336" spans="1:8" x14ac:dyDescent="0.25">
      <c r="A336" s="11">
        <v>76</v>
      </c>
      <c r="B336" s="83"/>
      <c r="C336" s="46" t="s">
        <v>305</v>
      </c>
      <c r="D336" s="9" t="s">
        <v>147</v>
      </c>
      <c r="E336" s="168">
        <v>30</v>
      </c>
      <c r="F336" s="12">
        <v>30</v>
      </c>
      <c r="G336" s="12"/>
      <c r="H336" s="102">
        <v>30</v>
      </c>
    </row>
    <row r="337" spans="1:8" x14ac:dyDescent="0.25">
      <c r="A337" s="11">
        <v>76</v>
      </c>
      <c r="B337" s="83"/>
      <c r="C337" s="46" t="s">
        <v>306</v>
      </c>
      <c r="D337" s="9" t="s">
        <v>148</v>
      </c>
      <c r="E337" s="168">
        <v>111</v>
      </c>
      <c r="F337" s="12">
        <v>150</v>
      </c>
      <c r="G337" s="12"/>
      <c r="H337" s="102">
        <v>150</v>
      </c>
    </row>
    <row r="338" spans="1:8" x14ac:dyDescent="0.25">
      <c r="A338" s="11">
        <v>76</v>
      </c>
      <c r="B338" s="83"/>
      <c r="C338" s="46" t="s">
        <v>307</v>
      </c>
      <c r="D338" s="9" t="s">
        <v>149</v>
      </c>
      <c r="E338" s="168">
        <v>9</v>
      </c>
      <c r="F338" s="12">
        <v>30</v>
      </c>
      <c r="G338" s="12"/>
      <c r="H338" s="102">
        <v>30</v>
      </c>
    </row>
    <row r="339" spans="1:8" x14ac:dyDescent="0.25">
      <c r="A339" s="11">
        <v>76</v>
      </c>
      <c r="B339" s="83"/>
      <c r="C339" s="46" t="s">
        <v>308</v>
      </c>
      <c r="D339" s="9" t="s">
        <v>150</v>
      </c>
      <c r="E339" s="168">
        <v>4</v>
      </c>
      <c r="F339" s="12">
        <v>4</v>
      </c>
      <c r="G339" s="12"/>
      <c r="H339" s="102">
        <v>0</v>
      </c>
    </row>
    <row r="340" spans="1:8" x14ac:dyDescent="0.25">
      <c r="A340" s="11">
        <v>76</v>
      </c>
      <c r="B340" s="83"/>
      <c r="C340" s="46" t="s">
        <v>740</v>
      </c>
      <c r="D340" s="9" t="s">
        <v>741</v>
      </c>
      <c r="E340" s="168">
        <v>28</v>
      </c>
      <c r="F340" s="12">
        <v>28</v>
      </c>
      <c r="G340" s="12"/>
      <c r="H340" s="102">
        <v>28</v>
      </c>
    </row>
    <row r="341" spans="1:8" s="1" customFormat="1" x14ac:dyDescent="0.25">
      <c r="A341" s="5">
        <v>79</v>
      </c>
      <c r="B341" s="27" t="s">
        <v>412</v>
      </c>
      <c r="C341" s="48"/>
      <c r="D341" s="53"/>
      <c r="E341" s="169">
        <f>SUM(E342)</f>
        <v>611</v>
      </c>
      <c r="F341" s="86">
        <f>SUM(F342)</f>
        <v>0</v>
      </c>
      <c r="G341" s="86">
        <v>0</v>
      </c>
      <c r="H341" s="86">
        <f t="shared" ref="H341" si="1">SUM(H342)</f>
        <v>1468</v>
      </c>
    </row>
    <row r="342" spans="1:8" s="1" customFormat="1" x14ac:dyDescent="0.25">
      <c r="A342" s="11">
        <v>79</v>
      </c>
      <c r="B342" s="41"/>
      <c r="C342" s="106" t="s">
        <v>413</v>
      </c>
      <c r="D342" s="66" t="s">
        <v>414</v>
      </c>
      <c r="E342" s="168">
        <v>611</v>
      </c>
      <c r="F342" s="12"/>
      <c r="G342" s="12"/>
      <c r="H342" s="12">
        <v>1468</v>
      </c>
    </row>
    <row r="343" spans="1:8" s="22" customFormat="1" x14ac:dyDescent="0.25">
      <c r="A343" s="87">
        <v>79</v>
      </c>
      <c r="B343" s="43"/>
      <c r="C343" s="132" t="s">
        <v>413</v>
      </c>
      <c r="D343" s="75" t="s">
        <v>414</v>
      </c>
      <c r="E343" s="175"/>
      <c r="F343" s="21"/>
      <c r="G343" s="21"/>
      <c r="H343" s="21"/>
    </row>
    <row r="344" spans="1:8" s="22" customFormat="1" x14ac:dyDescent="0.25">
      <c r="A344" s="87">
        <v>79</v>
      </c>
      <c r="B344" s="43"/>
      <c r="C344" s="123" t="s">
        <v>415</v>
      </c>
      <c r="D344" s="19" t="s">
        <v>416</v>
      </c>
      <c r="E344" s="175"/>
      <c r="F344" s="21"/>
      <c r="G344" s="21"/>
      <c r="H344" s="21"/>
    </row>
    <row r="345" spans="1:8" s="22" customFormat="1" x14ac:dyDescent="0.25">
      <c r="A345" s="87">
        <v>79</v>
      </c>
      <c r="B345" s="43"/>
      <c r="C345" s="123" t="s">
        <v>417</v>
      </c>
      <c r="D345" s="19" t="s">
        <v>418</v>
      </c>
      <c r="E345" s="175"/>
      <c r="F345" s="21"/>
      <c r="G345" s="21"/>
      <c r="H345" s="21"/>
    </row>
    <row r="346" spans="1:8" s="1" customFormat="1" x14ac:dyDescent="0.25">
      <c r="A346" s="5">
        <v>82</v>
      </c>
      <c r="B346" s="27" t="s">
        <v>21</v>
      </c>
      <c r="C346" s="91"/>
      <c r="D346" s="53"/>
      <c r="E346" s="169">
        <f>SUM(E347,E352,E353,E354,E357,E359,E360,E369,E374,E375,E382,E383,E384,E385,E386,E392,E393,E394,E395,E396,E397,E398,E399,E400,E401,E402,E403,E404,E405,E406,E407,E414,E415,E416,E417,E421,E422,E423,E424,E425)</f>
        <v>233</v>
      </c>
      <c r="F346" s="86">
        <f>SUM(F347,F352,F353,F354,F357,F359,F360,F369,F374,F375,F382,F383,F384,F385,F386,F392,F393,F394,F395,F396,F397,F398,F399,F400,F401,F402,F403,F404,F405,F406,F407,F414,F415,F416,F417,F421,F422,F423,F424,F425)</f>
        <v>233</v>
      </c>
      <c r="G346" s="86">
        <v>0</v>
      </c>
      <c r="H346" s="86">
        <f>SUM(H347,H352,H353,H354,H357,H359,H360,H369,H374,H375,H382,H383,H384,H385,H386,H392,H393,H394,H395,H396,H397,H398,H399,H400,H401,H402,H403,H404,H405,H406,H407,H414,H415,H416,H417,H421,H422,H423,H424,H425)</f>
        <v>390</v>
      </c>
    </row>
    <row r="347" spans="1:8" s="1" customFormat="1" x14ac:dyDescent="0.25">
      <c r="A347" s="11">
        <v>82</v>
      </c>
      <c r="B347" s="40"/>
      <c r="C347" s="46" t="s">
        <v>309</v>
      </c>
      <c r="D347" s="9" t="s">
        <v>151</v>
      </c>
      <c r="E347" s="168">
        <v>1</v>
      </c>
      <c r="F347" s="12">
        <v>1</v>
      </c>
      <c r="G347" s="12"/>
      <c r="H347" s="12">
        <v>56</v>
      </c>
    </row>
    <row r="348" spans="1:8" s="1" customFormat="1" x14ac:dyDescent="0.25">
      <c r="A348" s="87">
        <v>82</v>
      </c>
      <c r="B348" s="42"/>
      <c r="C348" s="138" t="s">
        <v>201</v>
      </c>
      <c r="D348" s="68" t="s">
        <v>378</v>
      </c>
      <c r="E348" s="175"/>
      <c r="F348" s="21"/>
      <c r="G348" s="21"/>
      <c r="H348" s="21"/>
    </row>
    <row r="349" spans="1:8" s="1" customFormat="1" x14ac:dyDescent="0.25">
      <c r="A349" s="87">
        <v>82</v>
      </c>
      <c r="B349" s="42"/>
      <c r="C349" s="125" t="s">
        <v>690</v>
      </c>
      <c r="D349" s="56" t="s">
        <v>849</v>
      </c>
      <c r="E349" s="175"/>
      <c r="F349" s="21"/>
      <c r="G349" s="21"/>
      <c r="H349" s="21"/>
    </row>
    <row r="350" spans="1:8" s="1" customFormat="1" x14ac:dyDescent="0.25">
      <c r="A350" s="87">
        <v>82</v>
      </c>
      <c r="B350" s="42"/>
      <c r="C350" s="138" t="s">
        <v>200</v>
      </c>
      <c r="D350" s="68" t="s">
        <v>377</v>
      </c>
      <c r="E350" s="175"/>
      <c r="F350" s="21"/>
      <c r="G350" s="21"/>
      <c r="H350" s="21"/>
    </row>
    <row r="351" spans="1:8" s="8" customFormat="1" x14ac:dyDescent="0.25">
      <c r="A351" s="87">
        <v>82</v>
      </c>
      <c r="B351" s="42"/>
      <c r="C351" s="137" t="s">
        <v>791</v>
      </c>
      <c r="D351" s="68" t="s">
        <v>792</v>
      </c>
      <c r="E351" s="175"/>
      <c r="F351" s="21"/>
      <c r="G351" s="21"/>
      <c r="H351" s="21"/>
    </row>
    <row r="352" spans="1:8" s="8" customFormat="1" x14ac:dyDescent="0.25">
      <c r="A352" s="11">
        <v>82</v>
      </c>
      <c r="B352" s="40"/>
      <c r="C352" s="88" t="s">
        <v>691</v>
      </c>
      <c r="D352" s="54" t="s">
        <v>584</v>
      </c>
      <c r="E352" s="168">
        <v>0</v>
      </c>
      <c r="F352" s="12">
        <v>0</v>
      </c>
      <c r="G352" s="12"/>
      <c r="H352" s="12">
        <v>0</v>
      </c>
    </row>
    <row r="353" spans="1:8" s="8" customFormat="1" x14ac:dyDescent="0.25">
      <c r="A353" s="11">
        <v>82</v>
      </c>
      <c r="B353" s="40"/>
      <c r="C353" s="152" t="s">
        <v>692</v>
      </c>
      <c r="D353" s="54" t="s">
        <v>152</v>
      </c>
      <c r="E353" s="168">
        <v>0</v>
      </c>
      <c r="F353" s="12">
        <v>0</v>
      </c>
      <c r="G353" s="12"/>
      <c r="H353" s="12">
        <v>0</v>
      </c>
    </row>
    <row r="354" spans="1:8" s="1" customFormat="1" x14ac:dyDescent="0.25">
      <c r="A354" s="11">
        <v>82</v>
      </c>
      <c r="B354" s="40"/>
      <c r="C354" s="46" t="s">
        <v>174</v>
      </c>
      <c r="D354" s="9" t="s">
        <v>175</v>
      </c>
      <c r="E354" s="168">
        <v>8</v>
      </c>
      <c r="F354" s="12">
        <v>8</v>
      </c>
      <c r="G354" s="12"/>
      <c r="H354" s="12">
        <v>56</v>
      </c>
    </row>
    <row r="355" spans="1:8" s="22" customFormat="1" x14ac:dyDescent="0.25">
      <c r="A355" s="87">
        <v>82</v>
      </c>
      <c r="B355" s="42"/>
      <c r="C355" s="153" t="s">
        <v>693</v>
      </c>
      <c r="D355" s="19" t="s">
        <v>643</v>
      </c>
      <c r="E355" s="175"/>
      <c r="F355" s="21"/>
      <c r="G355" s="21"/>
      <c r="H355" s="21"/>
    </row>
    <row r="356" spans="1:8" s="22" customFormat="1" x14ac:dyDescent="0.25">
      <c r="A356" s="87">
        <v>82</v>
      </c>
      <c r="B356" s="42"/>
      <c r="C356" s="153" t="s">
        <v>694</v>
      </c>
      <c r="D356" s="19" t="s">
        <v>644</v>
      </c>
      <c r="E356" s="175"/>
      <c r="F356" s="21"/>
      <c r="G356" s="21"/>
      <c r="H356" s="21"/>
    </row>
    <row r="357" spans="1:8" s="1" customFormat="1" x14ac:dyDescent="0.25">
      <c r="A357" s="11">
        <v>82</v>
      </c>
      <c r="B357" s="40"/>
      <c r="C357" s="46" t="s">
        <v>179</v>
      </c>
      <c r="D357" s="9" t="s">
        <v>180</v>
      </c>
      <c r="E357" s="168">
        <v>10</v>
      </c>
      <c r="F357" s="12">
        <v>10</v>
      </c>
      <c r="G357" s="12"/>
      <c r="H357" s="12">
        <v>10</v>
      </c>
    </row>
    <row r="358" spans="1:8" s="1" customFormat="1" x14ac:dyDescent="0.25">
      <c r="A358" s="87">
        <v>82</v>
      </c>
      <c r="B358" s="42"/>
      <c r="C358" s="123" t="s">
        <v>695</v>
      </c>
      <c r="D358" s="19" t="s">
        <v>603</v>
      </c>
      <c r="E358" s="175"/>
      <c r="F358" s="21"/>
      <c r="G358" s="21"/>
      <c r="H358" s="21"/>
    </row>
    <row r="359" spans="1:8" s="1" customFormat="1" x14ac:dyDescent="0.25">
      <c r="A359" s="11">
        <v>82</v>
      </c>
      <c r="B359" s="40"/>
      <c r="C359" s="46" t="s">
        <v>176</v>
      </c>
      <c r="D359" s="9" t="s">
        <v>177</v>
      </c>
      <c r="E359" s="168">
        <v>7</v>
      </c>
      <c r="F359" s="12">
        <v>7</v>
      </c>
      <c r="G359" s="12"/>
      <c r="H359" s="12">
        <v>8</v>
      </c>
    </row>
    <row r="360" spans="1:8" s="1" customFormat="1" x14ac:dyDescent="0.25">
      <c r="A360" s="11">
        <v>82</v>
      </c>
      <c r="B360" s="40"/>
      <c r="C360" s="46" t="s">
        <v>421</v>
      </c>
      <c r="D360" s="9" t="s">
        <v>178</v>
      </c>
      <c r="E360" s="168">
        <v>11</v>
      </c>
      <c r="F360" s="12">
        <v>11</v>
      </c>
      <c r="G360" s="12"/>
      <c r="H360" s="12">
        <v>56</v>
      </c>
    </row>
    <row r="361" spans="1:8" s="30" customFormat="1" x14ac:dyDescent="0.25">
      <c r="A361" s="87">
        <v>82</v>
      </c>
      <c r="B361" s="38"/>
      <c r="C361" s="123" t="s">
        <v>696</v>
      </c>
      <c r="D361" s="19" t="s">
        <v>604</v>
      </c>
      <c r="E361" s="175"/>
      <c r="F361" s="21"/>
      <c r="G361" s="21"/>
      <c r="H361" s="21"/>
    </row>
    <row r="362" spans="1:8" s="30" customFormat="1" x14ac:dyDescent="0.25">
      <c r="A362" s="87">
        <v>82</v>
      </c>
      <c r="B362" s="38"/>
      <c r="C362" s="123" t="s">
        <v>697</v>
      </c>
      <c r="D362" s="19" t="s">
        <v>605</v>
      </c>
      <c r="E362" s="175"/>
      <c r="F362" s="21"/>
      <c r="G362" s="21"/>
      <c r="H362" s="21"/>
    </row>
    <row r="363" spans="1:8" s="30" customFormat="1" x14ac:dyDescent="0.25">
      <c r="A363" s="87">
        <v>82</v>
      </c>
      <c r="B363" s="38"/>
      <c r="C363" s="125" t="s">
        <v>698</v>
      </c>
      <c r="D363" s="56" t="s">
        <v>585</v>
      </c>
      <c r="E363" s="175"/>
      <c r="F363" s="21"/>
      <c r="G363" s="21"/>
      <c r="H363" s="21"/>
    </row>
    <row r="364" spans="1:8" s="30" customFormat="1" x14ac:dyDescent="0.25">
      <c r="A364" s="87">
        <v>82</v>
      </c>
      <c r="B364" s="38"/>
      <c r="C364" s="123" t="s">
        <v>699</v>
      </c>
      <c r="D364" s="19" t="s">
        <v>606</v>
      </c>
      <c r="E364" s="175"/>
      <c r="F364" s="21"/>
      <c r="G364" s="21"/>
      <c r="H364" s="21"/>
    </row>
    <row r="365" spans="1:8" s="30" customFormat="1" x14ac:dyDescent="0.25">
      <c r="A365" s="87">
        <v>82</v>
      </c>
      <c r="B365" s="38"/>
      <c r="C365" s="125" t="s">
        <v>700</v>
      </c>
      <c r="D365" s="56" t="s">
        <v>586</v>
      </c>
      <c r="E365" s="175"/>
      <c r="F365" s="21"/>
      <c r="G365" s="21"/>
      <c r="H365" s="21"/>
    </row>
    <row r="366" spans="1:8" s="30" customFormat="1" x14ac:dyDescent="0.25">
      <c r="A366" s="87">
        <v>82</v>
      </c>
      <c r="B366" s="38"/>
      <c r="C366" s="125" t="s">
        <v>701</v>
      </c>
      <c r="D366" s="56" t="s">
        <v>587</v>
      </c>
      <c r="E366" s="175"/>
      <c r="F366" s="21"/>
      <c r="G366" s="21"/>
      <c r="H366" s="21"/>
    </row>
    <row r="367" spans="1:8" s="30" customFormat="1" x14ac:dyDescent="0.25">
      <c r="A367" s="87">
        <v>82</v>
      </c>
      <c r="B367" s="38"/>
      <c r="C367" s="125" t="s">
        <v>702</v>
      </c>
      <c r="D367" s="56" t="s">
        <v>588</v>
      </c>
      <c r="E367" s="175"/>
      <c r="F367" s="21"/>
      <c r="G367" s="21"/>
      <c r="H367" s="21"/>
    </row>
    <row r="368" spans="1:8" s="30" customFormat="1" x14ac:dyDescent="0.25">
      <c r="A368" s="87">
        <v>82</v>
      </c>
      <c r="B368" s="38"/>
      <c r="C368" s="123" t="s">
        <v>703</v>
      </c>
      <c r="D368" s="19" t="s">
        <v>607</v>
      </c>
      <c r="E368" s="175"/>
      <c r="F368" s="21"/>
      <c r="G368" s="21"/>
      <c r="H368" s="21"/>
    </row>
    <row r="369" spans="1:8" s="1" customFormat="1" x14ac:dyDescent="0.25">
      <c r="A369" s="11">
        <v>82</v>
      </c>
      <c r="B369" s="40"/>
      <c r="C369" s="46" t="s">
        <v>380</v>
      </c>
      <c r="D369" s="9" t="s">
        <v>153</v>
      </c>
      <c r="E369" s="168">
        <v>0</v>
      </c>
      <c r="F369" s="12">
        <v>0</v>
      </c>
      <c r="G369" s="12"/>
      <c r="H369" s="12">
        <v>8</v>
      </c>
    </row>
    <row r="370" spans="1:8" s="22" customFormat="1" ht="15.75" customHeight="1" x14ac:dyDescent="0.25">
      <c r="A370" s="87">
        <v>82</v>
      </c>
      <c r="B370" s="42"/>
      <c r="C370" s="144" t="s">
        <v>310</v>
      </c>
      <c r="D370" s="69" t="s">
        <v>379</v>
      </c>
      <c r="E370" s="175"/>
      <c r="F370" s="21"/>
      <c r="G370" s="21"/>
      <c r="H370" s="21"/>
    </row>
    <row r="371" spans="1:8" s="22" customFormat="1" ht="30" x14ac:dyDescent="0.25">
      <c r="A371" s="87">
        <v>82</v>
      </c>
      <c r="B371" s="42"/>
      <c r="C371" s="138" t="s">
        <v>621</v>
      </c>
      <c r="D371" s="76" t="s">
        <v>622</v>
      </c>
      <c r="E371" s="175"/>
      <c r="F371" s="21"/>
      <c r="G371" s="21"/>
      <c r="H371" s="21"/>
    </row>
    <row r="372" spans="1:8" s="22" customFormat="1" ht="30" x14ac:dyDescent="0.25">
      <c r="A372" s="87">
        <v>82</v>
      </c>
      <c r="B372" s="42"/>
      <c r="C372" s="138" t="s">
        <v>623</v>
      </c>
      <c r="D372" s="76" t="s">
        <v>624</v>
      </c>
      <c r="E372" s="175"/>
      <c r="F372" s="21"/>
      <c r="G372" s="21"/>
      <c r="H372" s="21"/>
    </row>
    <row r="373" spans="1:8" s="22" customFormat="1" ht="30" x14ac:dyDescent="0.25">
      <c r="A373" s="87">
        <v>82</v>
      </c>
      <c r="B373" s="42"/>
      <c r="C373" s="138" t="s">
        <v>625</v>
      </c>
      <c r="D373" s="76" t="s">
        <v>626</v>
      </c>
      <c r="E373" s="175"/>
      <c r="F373" s="21"/>
      <c r="G373" s="21"/>
      <c r="H373" s="21"/>
    </row>
    <row r="374" spans="1:8" s="1" customFormat="1" x14ac:dyDescent="0.25">
      <c r="A374" s="11">
        <v>82</v>
      </c>
      <c r="B374" s="40"/>
      <c r="C374" s="46" t="s">
        <v>311</v>
      </c>
      <c r="D374" s="9" t="s">
        <v>154</v>
      </c>
      <c r="E374" s="168">
        <v>0</v>
      </c>
      <c r="F374" s="12">
        <v>0</v>
      </c>
      <c r="G374" s="12"/>
      <c r="H374" s="12">
        <v>0</v>
      </c>
    </row>
    <row r="375" spans="1:8" s="1" customFormat="1" x14ac:dyDescent="0.25">
      <c r="A375" s="11">
        <v>82</v>
      </c>
      <c r="B375" s="40"/>
      <c r="C375" s="55" t="s">
        <v>539</v>
      </c>
      <c r="D375" s="2" t="s">
        <v>540</v>
      </c>
      <c r="E375" s="168">
        <v>0</v>
      </c>
      <c r="F375" s="12">
        <v>0</v>
      </c>
      <c r="G375" s="12"/>
      <c r="H375" s="12">
        <v>8</v>
      </c>
    </row>
    <row r="376" spans="1:8" s="1" customFormat="1" x14ac:dyDescent="0.25">
      <c r="A376" s="87">
        <v>82</v>
      </c>
      <c r="B376" s="42"/>
      <c r="C376" s="142" t="s">
        <v>541</v>
      </c>
      <c r="D376" s="67" t="s">
        <v>542</v>
      </c>
      <c r="E376" s="175"/>
      <c r="F376" s="21"/>
      <c r="G376" s="21"/>
      <c r="H376" s="21"/>
    </row>
    <row r="377" spans="1:8" s="1" customFormat="1" x14ac:dyDescent="0.25">
      <c r="A377" s="87">
        <v>82</v>
      </c>
      <c r="B377" s="42"/>
      <c r="C377" s="123" t="s">
        <v>543</v>
      </c>
      <c r="D377" s="19" t="s">
        <v>544</v>
      </c>
      <c r="E377" s="175"/>
      <c r="F377" s="21"/>
      <c r="G377" s="21"/>
      <c r="H377" s="21"/>
    </row>
    <row r="378" spans="1:8" s="1" customFormat="1" x14ac:dyDescent="0.25">
      <c r="A378" s="87">
        <v>82</v>
      </c>
      <c r="B378" s="42"/>
      <c r="C378" s="142" t="s">
        <v>545</v>
      </c>
      <c r="D378" s="67" t="s">
        <v>546</v>
      </c>
      <c r="E378" s="175"/>
      <c r="F378" s="21"/>
      <c r="G378" s="21"/>
      <c r="H378" s="21"/>
    </row>
    <row r="379" spans="1:8" s="1" customFormat="1" x14ac:dyDescent="0.25">
      <c r="A379" s="87">
        <v>82</v>
      </c>
      <c r="B379" s="42"/>
      <c r="C379" s="123" t="s">
        <v>547</v>
      </c>
      <c r="D379" s="19" t="s">
        <v>548</v>
      </c>
      <c r="E379" s="175"/>
      <c r="F379" s="21"/>
      <c r="G379" s="21"/>
      <c r="H379" s="21"/>
    </row>
    <row r="380" spans="1:8" s="8" customFormat="1" x14ac:dyDescent="0.25">
      <c r="A380" s="87">
        <v>82</v>
      </c>
      <c r="B380" s="42"/>
      <c r="C380" s="123" t="s">
        <v>793</v>
      </c>
      <c r="D380" s="19" t="s">
        <v>794</v>
      </c>
      <c r="E380" s="175"/>
      <c r="F380" s="21"/>
      <c r="G380" s="21"/>
      <c r="H380" s="21"/>
    </row>
    <row r="381" spans="1:8" s="1" customFormat="1" x14ac:dyDescent="0.25">
      <c r="A381" s="87">
        <v>82</v>
      </c>
      <c r="B381" s="42"/>
      <c r="C381" s="142" t="s">
        <v>549</v>
      </c>
      <c r="D381" s="67" t="s">
        <v>550</v>
      </c>
      <c r="E381" s="175"/>
      <c r="F381" s="21"/>
      <c r="G381" s="21"/>
      <c r="H381" s="21"/>
    </row>
    <row r="382" spans="1:8" s="1" customFormat="1" x14ac:dyDescent="0.25">
      <c r="A382" s="11">
        <v>82</v>
      </c>
      <c r="B382" s="40"/>
      <c r="C382" s="55" t="s">
        <v>704</v>
      </c>
      <c r="D382" s="2" t="s">
        <v>608</v>
      </c>
      <c r="E382" s="168">
        <v>0</v>
      </c>
      <c r="F382" s="12">
        <v>0</v>
      </c>
      <c r="G382" s="12"/>
      <c r="H382" s="12">
        <v>8</v>
      </c>
    </row>
    <row r="383" spans="1:8" s="1" customFormat="1" x14ac:dyDescent="0.25">
      <c r="A383" s="11">
        <v>82</v>
      </c>
      <c r="B383" s="40"/>
      <c r="C383" s="46" t="s">
        <v>312</v>
      </c>
      <c r="D383" s="9" t="s">
        <v>155</v>
      </c>
      <c r="E383" s="168">
        <v>2</v>
      </c>
      <c r="F383" s="12">
        <v>2</v>
      </c>
      <c r="G383" s="12"/>
      <c r="H383" s="12">
        <v>0</v>
      </c>
    </row>
    <row r="384" spans="1:8" s="1" customFormat="1" x14ac:dyDescent="0.25">
      <c r="A384" s="11">
        <v>82</v>
      </c>
      <c r="B384" s="40"/>
      <c r="C384" s="88" t="s">
        <v>705</v>
      </c>
      <c r="D384" s="54" t="s">
        <v>589</v>
      </c>
      <c r="E384" s="168">
        <v>3</v>
      </c>
      <c r="F384" s="12">
        <v>3</v>
      </c>
      <c r="G384" s="12"/>
      <c r="H384" s="12">
        <v>0</v>
      </c>
    </row>
    <row r="385" spans="1:8" s="1" customFormat="1" x14ac:dyDescent="0.25">
      <c r="A385" s="11">
        <v>82</v>
      </c>
      <c r="B385" s="40"/>
      <c r="C385" s="55" t="s">
        <v>551</v>
      </c>
      <c r="D385" s="2" t="s">
        <v>552</v>
      </c>
      <c r="E385" s="168">
        <v>1</v>
      </c>
      <c r="F385" s="12">
        <v>1</v>
      </c>
      <c r="G385" s="12"/>
      <c r="H385" s="12">
        <v>0</v>
      </c>
    </row>
    <row r="386" spans="1:8" s="1" customFormat="1" x14ac:dyDescent="0.25">
      <c r="A386" s="11">
        <v>82</v>
      </c>
      <c r="B386" s="40"/>
      <c r="C386" s="46" t="s">
        <v>382</v>
      </c>
      <c r="D386" s="9" t="s">
        <v>156</v>
      </c>
      <c r="E386" s="168">
        <v>2</v>
      </c>
      <c r="F386" s="12">
        <v>2</v>
      </c>
      <c r="G386" s="12"/>
      <c r="H386" s="12">
        <v>8</v>
      </c>
    </row>
    <row r="387" spans="1:8" s="22" customFormat="1" x14ac:dyDescent="0.25">
      <c r="A387" s="87">
        <v>82</v>
      </c>
      <c r="B387" s="42"/>
      <c r="C387" s="137" t="s">
        <v>313</v>
      </c>
      <c r="D387" s="68" t="s">
        <v>381</v>
      </c>
      <c r="E387" s="175"/>
      <c r="F387" s="21"/>
      <c r="G387" s="21"/>
      <c r="H387" s="21"/>
    </row>
    <row r="388" spans="1:8" s="22" customFormat="1" x14ac:dyDescent="0.25">
      <c r="A388" s="87">
        <v>82</v>
      </c>
      <c r="B388" s="42"/>
      <c r="C388" s="138" t="s">
        <v>627</v>
      </c>
      <c r="D388" s="64" t="s">
        <v>628</v>
      </c>
      <c r="E388" s="175"/>
      <c r="F388" s="21"/>
      <c r="G388" s="21"/>
      <c r="H388" s="21"/>
    </row>
    <row r="389" spans="1:8" s="22" customFormat="1" x14ac:dyDescent="0.25">
      <c r="A389" s="87">
        <v>82</v>
      </c>
      <c r="B389" s="42"/>
      <c r="C389" s="125" t="s">
        <v>629</v>
      </c>
      <c r="D389" s="56" t="s">
        <v>797</v>
      </c>
      <c r="E389" s="175"/>
      <c r="F389" s="21"/>
      <c r="G389" s="21"/>
      <c r="H389" s="21"/>
    </row>
    <row r="390" spans="1:8" s="23" customFormat="1" x14ac:dyDescent="0.25">
      <c r="A390" s="87">
        <v>82</v>
      </c>
      <c r="B390" s="42"/>
      <c r="C390" s="138" t="s">
        <v>795</v>
      </c>
      <c r="D390" s="64" t="s">
        <v>796</v>
      </c>
      <c r="E390" s="175"/>
      <c r="F390" s="21"/>
      <c r="G390" s="21"/>
      <c r="H390" s="21"/>
    </row>
    <row r="391" spans="1:8" s="22" customFormat="1" x14ac:dyDescent="0.25">
      <c r="A391" s="87">
        <v>82</v>
      </c>
      <c r="B391" s="42"/>
      <c r="C391" s="125" t="s">
        <v>630</v>
      </c>
      <c r="D391" s="56" t="s">
        <v>798</v>
      </c>
      <c r="E391" s="175"/>
      <c r="F391" s="21"/>
      <c r="G391" s="21"/>
      <c r="H391" s="21"/>
    </row>
    <row r="392" spans="1:8" s="23" customFormat="1" x14ac:dyDescent="0.25">
      <c r="A392" s="11">
        <v>82</v>
      </c>
      <c r="B392" s="158"/>
      <c r="C392" s="141" t="s">
        <v>799</v>
      </c>
      <c r="D392" s="74" t="s">
        <v>800</v>
      </c>
      <c r="E392" s="179"/>
      <c r="F392" s="110"/>
      <c r="G392" s="110"/>
      <c r="H392" s="110"/>
    </row>
    <row r="393" spans="1:8" s="1" customFormat="1" x14ac:dyDescent="0.25">
      <c r="A393" s="11">
        <v>82</v>
      </c>
      <c r="B393" s="40"/>
      <c r="C393" s="46" t="s">
        <v>314</v>
      </c>
      <c r="D393" s="9" t="s">
        <v>157</v>
      </c>
      <c r="E393" s="168">
        <v>5</v>
      </c>
      <c r="F393" s="12">
        <v>5</v>
      </c>
      <c r="G393" s="12"/>
      <c r="H393" s="12">
        <v>8</v>
      </c>
    </row>
    <row r="394" spans="1:8" s="1" customFormat="1" x14ac:dyDescent="0.25">
      <c r="A394" s="11">
        <v>82</v>
      </c>
      <c r="B394" s="40"/>
      <c r="C394" s="55" t="s">
        <v>192</v>
      </c>
      <c r="D394" s="2" t="s">
        <v>193</v>
      </c>
      <c r="E394" s="168">
        <v>1</v>
      </c>
      <c r="F394" s="12">
        <v>1</v>
      </c>
      <c r="G394" s="12"/>
      <c r="H394" s="12">
        <v>12</v>
      </c>
    </row>
    <row r="395" spans="1:8" x14ac:dyDescent="0.25">
      <c r="A395" s="11">
        <v>82</v>
      </c>
      <c r="B395" s="83"/>
      <c r="C395" s="46" t="s">
        <v>315</v>
      </c>
      <c r="D395" s="9" t="s">
        <v>158</v>
      </c>
      <c r="E395" s="168">
        <v>2</v>
      </c>
      <c r="F395" s="12">
        <v>2</v>
      </c>
      <c r="G395" s="12"/>
      <c r="H395" s="102">
        <v>8</v>
      </c>
    </row>
    <row r="396" spans="1:8" x14ac:dyDescent="0.25">
      <c r="A396" s="11">
        <v>82</v>
      </c>
      <c r="B396" s="83"/>
      <c r="C396" s="46" t="s">
        <v>316</v>
      </c>
      <c r="D396" s="9" t="s">
        <v>159</v>
      </c>
      <c r="E396" s="168">
        <v>0</v>
      </c>
      <c r="F396" s="12">
        <v>0</v>
      </c>
      <c r="G396" s="12"/>
      <c r="H396" s="102">
        <v>8</v>
      </c>
    </row>
    <row r="397" spans="1:8" x14ac:dyDescent="0.25">
      <c r="A397" s="11">
        <v>82</v>
      </c>
      <c r="B397" s="83"/>
      <c r="C397" s="154" t="s">
        <v>633</v>
      </c>
      <c r="D397" s="54" t="s">
        <v>590</v>
      </c>
      <c r="E397" s="168"/>
      <c r="F397" s="12"/>
      <c r="G397" s="12"/>
      <c r="H397" s="102"/>
    </row>
    <row r="398" spans="1:8" x14ac:dyDescent="0.25">
      <c r="A398" s="11">
        <v>82</v>
      </c>
      <c r="B398" s="83"/>
      <c r="C398" s="46" t="s">
        <v>631</v>
      </c>
      <c r="D398" s="77" t="s">
        <v>632</v>
      </c>
      <c r="E398" s="168"/>
      <c r="F398" s="12"/>
      <c r="G398" s="12"/>
      <c r="H398" s="102"/>
    </row>
    <row r="399" spans="1:8" x14ac:dyDescent="0.25">
      <c r="A399" s="11">
        <v>82</v>
      </c>
      <c r="B399" s="83"/>
      <c r="C399" s="46" t="s">
        <v>317</v>
      </c>
      <c r="D399" s="9" t="s">
        <v>160</v>
      </c>
      <c r="E399" s="168">
        <v>15</v>
      </c>
      <c r="F399" s="12">
        <v>15</v>
      </c>
      <c r="G399" s="12"/>
      <c r="H399" s="102">
        <v>8</v>
      </c>
    </row>
    <row r="400" spans="1:8" x14ac:dyDescent="0.25">
      <c r="A400" s="11">
        <v>82</v>
      </c>
      <c r="B400" s="83"/>
      <c r="C400" s="55" t="s">
        <v>553</v>
      </c>
      <c r="D400" s="2" t="s">
        <v>554</v>
      </c>
      <c r="E400" s="168">
        <v>1</v>
      </c>
      <c r="F400" s="12">
        <v>1</v>
      </c>
      <c r="G400" s="12"/>
      <c r="H400" s="102">
        <v>0</v>
      </c>
    </row>
    <row r="401" spans="1:8" x14ac:dyDescent="0.25">
      <c r="A401" s="11">
        <v>82</v>
      </c>
      <c r="B401" s="83"/>
      <c r="C401" s="128" t="s">
        <v>555</v>
      </c>
      <c r="D401" s="2" t="s">
        <v>556</v>
      </c>
      <c r="E401" s="168">
        <v>0</v>
      </c>
      <c r="F401" s="12">
        <v>0</v>
      </c>
      <c r="G401" s="12"/>
      <c r="H401" s="102">
        <v>0</v>
      </c>
    </row>
    <row r="402" spans="1:8" x14ac:dyDescent="0.25">
      <c r="A402" s="11">
        <v>82</v>
      </c>
      <c r="B402" s="83"/>
      <c r="C402" s="88" t="s">
        <v>634</v>
      </c>
      <c r="D402" s="54" t="s">
        <v>591</v>
      </c>
      <c r="E402" s="168">
        <v>0</v>
      </c>
      <c r="F402" s="12">
        <v>0</v>
      </c>
      <c r="G402" s="12"/>
      <c r="H402" s="102">
        <v>0</v>
      </c>
    </row>
    <row r="403" spans="1:8" x14ac:dyDescent="0.25">
      <c r="A403" s="11">
        <v>82</v>
      </c>
      <c r="B403" s="83"/>
      <c r="C403" s="46" t="s">
        <v>635</v>
      </c>
      <c r="D403" s="77" t="s">
        <v>636</v>
      </c>
      <c r="E403" s="168"/>
      <c r="F403" s="12"/>
      <c r="G403" s="12"/>
      <c r="H403" s="102"/>
    </row>
    <row r="404" spans="1:8" x14ac:dyDescent="0.25">
      <c r="A404" s="11">
        <v>82</v>
      </c>
      <c r="B404" s="83"/>
      <c r="C404" s="55" t="s">
        <v>183</v>
      </c>
      <c r="D404" s="2" t="s">
        <v>184</v>
      </c>
      <c r="E404" s="168">
        <v>13</v>
      </c>
      <c r="F404" s="12">
        <v>13</v>
      </c>
      <c r="G404" s="12"/>
      <c r="H404" s="102">
        <v>8</v>
      </c>
    </row>
    <row r="405" spans="1:8" x14ac:dyDescent="0.25">
      <c r="A405" s="11">
        <v>82</v>
      </c>
      <c r="B405" s="83"/>
      <c r="C405" s="55" t="s">
        <v>195</v>
      </c>
      <c r="D405" s="2" t="s">
        <v>194</v>
      </c>
      <c r="E405" s="168">
        <v>115</v>
      </c>
      <c r="F405" s="12">
        <v>115</v>
      </c>
      <c r="G405" s="12"/>
      <c r="H405" s="102">
        <v>24</v>
      </c>
    </row>
    <row r="406" spans="1:8" x14ac:dyDescent="0.25">
      <c r="A406" s="11">
        <v>82</v>
      </c>
      <c r="B406" s="83"/>
      <c r="C406" s="55" t="s">
        <v>557</v>
      </c>
      <c r="D406" s="2" t="s">
        <v>558</v>
      </c>
      <c r="E406" s="168"/>
      <c r="F406" s="12"/>
      <c r="G406" s="12"/>
      <c r="H406" s="102"/>
    </row>
    <row r="407" spans="1:8" x14ac:dyDescent="0.25">
      <c r="A407" s="11">
        <v>82</v>
      </c>
      <c r="B407" s="83"/>
      <c r="C407" s="46" t="s">
        <v>422</v>
      </c>
      <c r="D407" s="9" t="s">
        <v>161</v>
      </c>
      <c r="E407" s="168">
        <v>4</v>
      </c>
      <c r="F407" s="12">
        <v>4</v>
      </c>
      <c r="G407" s="12"/>
      <c r="H407" s="102">
        <v>76</v>
      </c>
    </row>
    <row r="408" spans="1:8" s="17" customFormat="1" x14ac:dyDescent="0.25">
      <c r="A408" s="87">
        <v>82</v>
      </c>
      <c r="B408" s="42"/>
      <c r="C408" s="137" t="s">
        <v>801</v>
      </c>
      <c r="D408" s="68" t="s">
        <v>802</v>
      </c>
      <c r="E408" s="175"/>
      <c r="F408" s="21"/>
      <c r="G408" s="21"/>
      <c r="H408" s="21"/>
    </row>
    <row r="409" spans="1:8" s="17" customFormat="1" x14ac:dyDescent="0.25">
      <c r="A409" s="87">
        <v>82</v>
      </c>
      <c r="B409" s="42"/>
      <c r="C409" s="137" t="s">
        <v>803</v>
      </c>
      <c r="D409" s="68" t="s">
        <v>804</v>
      </c>
      <c r="E409" s="175"/>
      <c r="F409" s="21"/>
      <c r="G409" s="21"/>
      <c r="H409" s="21"/>
    </row>
    <row r="410" spans="1:8" s="17" customFormat="1" x14ac:dyDescent="0.25">
      <c r="A410" s="87">
        <v>82</v>
      </c>
      <c r="B410" s="42"/>
      <c r="C410" s="137" t="s">
        <v>805</v>
      </c>
      <c r="D410" s="68" t="s">
        <v>806</v>
      </c>
      <c r="E410" s="175"/>
      <c r="F410" s="21"/>
      <c r="G410" s="21"/>
      <c r="H410" s="21"/>
    </row>
    <row r="411" spans="1:8" s="17" customFormat="1" x14ac:dyDescent="0.25">
      <c r="A411" s="87">
        <v>82</v>
      </c>
      <c r="B411" s="42"/>
      <c r="C411" s="137" t="s">
        <v>807</v>
      </c>
      <c r="D411" s="68" t="s">
        <v>808</v>
      </c>
      <c r="E411" s="175"/>
      <c r="F411" s="21"/>
      <c r="G411" s="21"/>
      <c r="H411" s="21"/>
    </row>
    <row r="412" spans="1:8" s="17" customFormat="1" x14ac:dyDescent="0.25">
      <c r="A412" s="87">
        <v>82</v>
      </c>
      <c r="B412" s="42"/>
      <c r="C412" s="137" t="s">
        <v>809</v>
      </c>
      <c r="D412" s="68" t="s">
        <v>810</v>
      </c>
      <c r="E412" s="175"/>
      <c r="F412" s="21"/>
      <c r="G412" s="21"/>
      <c r="H412" s="21"/>
    </row>
    <row r="413" spans="1:8" s="17" customFormat="1" x14ac:dyDescent="0.25">
      <c r="A413" s="87">
        <v>82</v>
      </c>
      <c r="B413" s="42"/>
      <c r="C413" s="126" t="s">
        <v>811</v>
      </c>
      <c r="D413" s="19" t="s">
        <v>812</v>
      </c>
      <c r="E413" s="175"/>
      <c r="F413" s="21"/>
      <c r="G413" s="21"/>
      <c r="H413" s="21"/>
    </row>
    <row r="414" spans="1:8" x14ac:dyDescent="0.25">
      <c r="A414" s="11">
        <v>82</v>
      </c>
      <c r="B414" s="83"/>
      <c r="C414" s="50" t="s">
        <v>318</v>
      </c>
      <c r="D414" s="9" t="s">
        <v>185</v>
      </c>
      <c r="E414" s="168">
        <v>2</v>
      </c>
      <c r="F414" s="12">
        <v>2</v>
      </c>
      <c r="G414" s="12"/>
      <c r="H414" s="102">
        <v>0</v>
      </c>
    </row>
    <row r="415" spans="1:8" x14ac:dyDescent="0.25">
      <c r="A415" s="11">
        <v>82</v>
      </c>
      <c r="B415" s="83"/>
      <c r="C415" s="46" t="s">
        <v>406</v>
      </c>
      <c r="D415" s="74" t="s">
        <v>407</v>
      </c>
      <c r="E415" s="168">
        <v>0</v>
      </c>
      <c r="F415" s="12">
        <v>0</v>
      </c>
      <c r="G415" s="12"/>
      <c r="H415" s="102">
        <v>0</v>
      </c>
    </row>
    <row r="416" spans="1:8" x14ac:dyDescent="0.25">
      <c r="A416" s="11">
        <v>82</v>
      </c>
      <c r="B416" s="83"/>
      <c r="C416" s="128" t="s">
        <v>559</v>
      </c>
      <c r="D416" s="2" t="s">
        <v>724</v>
      </c>
      <c r="E416" s="168"/>
      <c r="F416" s="12"/>
      <c r="G416" s="12"/>
      <c r="H416" s="102"/>
    </row>
    <row r="417" spans="1:8" x14ac:dyDescent="0.25">
      <c r="A417" s="11">
        <v>82</v>
      </c>
      <c r="B417" s="83"/>
      <c r="C417" s="46" t="s">
        <v>384</v>
      </c>
      <c r="D417" s="9" t="s">
        <v>162</v>
      </c>
      <c r="E417" s="168">
        <v>15</v>
      </c>
      <c r="F417" s="12">
        <v>15</v>
      </c>
      <c r="G417" s="12"/>
      <c r="H417" s="102">
        <v>12</v>
      </c>
    </row>
    <row r="418" spans="1:8" s="29" customFormat="1" x14ac:dyDescent="0.25">
      <c r="A418" s="87">
        <v>82</v>
      </c>
      <c r="B418" s="42"/>
      <c r="C418" s="138" t="s">
        <v>319</v>
      </c>
      <c r="D418" s="68" t="s">
        <v>383</v>
      </c>
      <c r="E418" s="175"/>
      <c r="F418" s="21"/>
      <c r="G418" s="21"/>
      <c r="H418" s="21"/>
    </row>
    <row r="419" spans="1:8" s="81" customFormat="1" x14ac:dyDescent="0.25">
      <c r="A419" s="87">
        <v>82</v>
      </c>
      <c r="B419" s="42"/>
      <c r="C419" s="137" t="s">
        <v>813</v>
      </c>
      <c r="D419" s="68" t="s">
        <v>814</v>
      </c>
      <c r="E419" s="175"/>
      <c r="F419" s="21"/>
      <c r="G419" s="21"/>
      <c r="H419" s="21"/>
    </row>
    <row r="420" spans="1:8" s="81" customFormat="1" x14ac:dyDescent="0.25">
      <c r="A420" s="87">
        <v>82</v>
      </c>
      <c r="B420" s="42"/>
      <c r="C420" s="137" t="s">
        <v>815</v>
      </c>
      <c r="D420" s="68" t="s">
        <v>816</v>
      </c>
      <c r="E420" s="175"/>
      <c r="F420" s="21"/>
      <c r="G420" s="21"/>
      <c r="H420" s="21"/>
    </row>
    <row r="421" spans="1:8" x14ac:dyDescent="0.25">
      <c r="A421" s="11">
        <v>82</v>
      </c>
      <c r="B421" s="83"/>
      <c r="C421" s="88" t="s">
        <v>706</v>
      </c>
      <c r="D421" s="54" t="s">
        <v>592</v>
      </c>
      <c r="E421" s="168"/>
      <c r="F421" s="12"/>
      <c r="G421" s="12"/>
      <c r="H421" s="102"/>
    </row>
    <row r="422" spans="1:8" x14ac:dyDescent="0.25">
      <c r="A422" s="11">
        <v>82</v>
      </c>
      <c r="B422" s="83"/>
      <c r="C422" s="46" t="s">
        <v>404</v>
      </c>
      <c r="D422" s="74" t="s">
        <v>405</v>
      </c>
      <c r="E422" s="168">
        <v>1</v>
      </c>
      <c r="F422" s="12">
        <v>1</v>
      </c>
      <c r="G422" s="12"/>
      <c r="H422" s="102">
        <v>0</v>
      </c>
    </row>
    <row r="423" spans="1:8" s="1" customFormat="1" x14ac:dyDescent="0.25">
      <c r="A423" s="11">
        <v>82</v>
      </c>
      <c r="B423" s="40"/>
      <c r="C423" s="46" t="s">
        <v>398</v>
      </c>
      <c r="D423" s="74" t="s">
        <v>399</v>
      </c>
      <c r="E423" s="168">
        <v>1</v>
      </c>
      <c r="F423" s="12">
        <v>1</v>
      </c>
      <c r="G423" s="12"/>
      <c r="H423" s="12">
        <v>0</v>
      </c>
    </row>
    <row r="424" spans="1:8" x14ac:dyDescent="0.25">
      <c r="A424" s="11">
        <v>82</v>
      </c>
      <c r="B424" s="83"/>
      <c r="C424" s="46" t="s">
        <v>320</v>
      </c>
      <c r="D424" s="9" t="s">
        <v>163</v>
      </c>
      <c r="E424" s="168">
        <v>13</v>
      </c>
      <c r="F424" s="12">
        <v>13</v>
      </c>
      <c r="G424" s="12"/>
      <c r="H424" s="102">
        <v>8</v>
      </c>
    </row>
    <row r="425" spans="1:8" x14ac:dyDescent="0.25">
      <c r="A425" s="11">
        <v>82</v>
      </c>
      <c r="B425" s="83"/>
      <c r="C425" s="133" t="s">
        <v>560</v>
      </c>
      <c r="D425" s="2" t="s">
        <v>561</v>
      </c>
      <c r="E425" s="168">
        <v>0</v>
      </c>
      <c r="F425" s="12">
        <v>0</v>
      </c>
      <c r="G425" s="12"/>
      <c r="H425" s="102">
        <v>0</v>
      </c>
    </row>
    <row r="426" spans="1:8" s="1" customFormat="1" x14ac:dyDescent="0.25">
      <c r="A426" s="5">
        <v>85</v>
      </c>
      <c r="B426" s="27" t="s">
        <v>22</v>
      </c>
      <c r="C426" s="91"/>
      <c r="D426" s="53"/>
      <c r="E426" s="169">
        <f>SUM(E427,E431,E435,E436,E437,E438,E439,E440,E441,E442,E443,E444,E445,E446,E447)</f>
        <v>2</v>
      </c>
      <c r="F426" s="86">
        <f>SUM(F427,F431,F435,F436,F437,F438,F439,F440,F441,F442,F443,F444,F445,F446,F447)</f>
        <v>2</v>
      </c>
      <c r="G426" s="86">
        <v>0</v>
      </c>
      <c r="H426" s="86">
        <f>SUM(H427,H431,H435,H436,H437,H438,H439,H440,H441,H442,H443,H444,H445,H446,H447)</f>
        <v>0</v>
      </c>
    </row>
    <row r="427" spans="1:8" s="1" customFormat="1" x14ac:dyDescent="0.25">
      <c r="A427" s="11">
        <v>85</v>
      </c>
      <c r="B427" s="41"/>
      <c r="C427" s="55" t="s">
        <v>707</v>
      </c>
      <c r="D427" s="2" t="s">
        <v>637</v>
      </c>
      <c r="E427" s="168">
        <v>1</v>
      </c>
      <c r="F427" s="12">
        <v>1</v>
      </c>
      <c r="G427" s="12"/>
      <c r="H427" s="12">
        <v>0</v>
      </c>
    </row>
    <row r="428" spans="1:8" s="1" customFormat="1" x14ac:dyDescent="0.25">
      <c r="A428" s="87">
        <v>85</v>
      </c>
      <c r="B428" s="43"/>
      <c r="C428" s="138" t="s">
        <v>708</v>
      </c>
      <c r="D428" s="20" t="s">
        <v>725</v>
      </c>
      <c r="E428" s="175"/>
      <c r="F428" s="21"/>
      <c r="G428" s="21"/>
      <c r="H428" s="21"/>
    </row>
    <row r="429" spans="1:8" s="8" customFormat="1" x14ac:dyDescent="0.25">
      <c r="A429" s="87">
        <v>85</v>
      </c>
      <c r="B429" s="43"/>
      <c r="C429" s="144" t="s">
        <v>825</v>
      </c>
      <c r="D429" s="69" t="s">
        <v>826</v>
      </c>
      <c r="E429" s="175"/>
      <c r="F429" s="21"/>
      <c r="G429" s="21"/>
      <c r="H429" s="21"/>
    </row>
    <row r="430" spans="1:8" s="8" customFormat="1" x14ac:dyDescent="0.25">
      <c r="A430" s="87">
        <v>85</v>
      </c>
      <c r="B430" s="43"/>
      <c r="C430" s="144" t="s">
        <v>827</v>
      </c>
      <c r="D430" s="69" t="s">
        <v>828</v>
      </c>
      <c r="E430" s="175"/>
      <c r="F430" s="21"/>
      <c r="G430" s="21"/>
      <c r="H430" s="21"/>
    </row>
    <row r="431" spans="1:8" s="1" customFormat="1" x14ac:dyDescent="0.25">
      <c r="A431" s="11">
        <v>85</v>
      </c>
      <c r="B431" s="41"/>
      <c r="C431" s="140" t="s">
        <v>609</v>
      </c>
      <c r="D431" s="62" t="s">
        <v>562</v>
      </c>
      <c r="E431" s="168">
        <v>1</v>
      </c>
      <c r="F431" s="12">
        <v>1</v>
      </c>
      <c r="G431" s="12"/>
      <c r="H431" s="12">
        <v>0</v>
      </c>
    </row>
    <row r="432" spans="1:8" s="1" customFormat="1" x14ac:dyDescent="0.25">
      <c r="A432" s="87">
        <v>85</v>
      </c>
      <c r="B432" s="43"/>
      <c r="C432" s="123" t="s">
        <v>563</v>
      </c>
      <c r="D432" s="19" t="s">
        <v>564</v>
      </c>
      <c r="E432" s="175"/>
      <c r="F432" s="21"/>
      <c r="G432" s="21"/>
      <c r="H432" s="21"/>
    </row>
    <row r="433" spans="1:8" s="1" customFormat="1" x14ac:dyDescent="0.25">
      <c r="A433" s="87">
        <v>85</v>
      </c>
      <c r="B433" s="43"/>
      <c r="C433" s="123" t="s">
        <v>709</v>
      </c>
      <c r="D433" s="19" t="s">
        <v>726</v>
      </c>
      <c r="E433" s="175"/>
      <c r="F433" s="21"/>
      <c r="G433" s="21"/>
      <c r="H433" s="21"/>
    </row>
    <row r="434" spans="1:8" s="1" customFormat="1" x14ac:dyDescent="0.25">
      <c r="A434" s="87">
        <v>85</v>
      </c>
      <c r="B434" s="43"/>
      <c r="C434" s="123" t="s">
        <v>710</v>
      </c>
      <c r="D434" s="19" t="s">
        <v>565</v>
      </c>
      <c r="E434" s="175"/>
      <c r="F434" s="21"/>
      <c r="G434" s="21"/>
      <c r="H434" s="21"/>
    </row>
    <row r="435" spans="1:8" s="1" customFormat="1" x14ac:dyDescent="0.25">
      <c r="A435" s="11">
        <v>85</v>
      </c>
      <c r="B435" s="41"/>
      <c r="C435" s="55" t="s">
        <v>566</v>
      </c>
      <c r="D435" s="2" t="s">
        <v>567</v>
      </c>
      <c r="E435" s="168"/>
      <c r="F435" s="12"/>
      <c r="G435" s="12"/>
      <c r="H435" s="12"/>
    </row>
    <row r="436" spans="1:8" s="1" customFormat="1" x14ac:dyDescent="0.25">
      <c r="A436" s="11">
        <v>85</v>
      </c>
      <c r="B436" s="41"/>
      <c r="C436" s="55" t="s">
        <v>711</v>
      </c>
      <c r="D436" s="2" t="s">
        <v>440</v>
      </c>
      <c r="E436" s="168">
        <v>0</v>
      </c>
      <c r="F436" s="12">
        <v>0</v>
      </c>
      <c r="G436" s="12"/>
      <c r="H436" s="12">
        <v>0</v>
      </c>
    </row>
    <row r="437" spans="1:8" x14ac:dyDescent="0.25">
      <c r="A437" s="11">
        <v>85</v>
      </c>
      <c r="B437" s="83"/>
      <c r="C437" s="46" t="s">
        <v>321</v>
      </c>
      <c r="D437" s="9" t="s">
        <v>164</v>
      </c>
      <c r="E437" s="168">
        <v>0</v>
      </c>
      <c r="F437" s="12">
        <v>0</v>
      </c>
      <c r="G437" s="12"/>
      <c r="H437" s="102">
        <v>0</v>
      </c>
    </row>
    <row r="438" spans="1:8" s="17" customFormat="1" x14ac:dyDescent="0.25">
      <c r="A438" s="11">
        <v>85</v>
      </c>
      <c r="B438" s="40"/>
      <c r="C438" s="141" t="s">
        <v>817</v>
      </c>
      <c r="D438" s="74" t="s">
        <v>818</v>
      </c>
      <c r="E438" s="168"/>
      <c r="F438" s="12"/>
      <c r="G438" s="12"/>
      <c r="H438" s="12"/>
    </row>
    <row r="439" spans="1:8" x14ac:dyDescent="0.25">
      <c r="A439" s="11">
        <v>85</v>
      </c>
      <c r="B439" s="83"/>
      <c r="C439" s="55" t="s">
        <v>568</v>
      </c>
      <c r="D439" s="2" t="s">
        <v>569</v>
      </c>
      <c r="E439" s="168">
        <v>0</v>
      </c>
      <c r="F439" s="12">
        <v>0</v>
      </c>
      <c r="G439" s="12"/>
      <c r="H439" s="102">
        <v>0</v>
      </c>
    </row>
    <row r="440" spans="1:8" x14ac:dyDescent="0.25">
      <c r="A440" s="11">
        <v>85</v>
      </c>
      <c r="B440" s="83"/>
      <c r="C440" s="46" t="s">
        <v>322</v>
      </c>
      <c r="D440" s="9" t="s">
        <v>165</v>
      </c>
      <c r="E440" s="168">
        <v>0</v>
      </c>
      <c r="F440" s="12">
        <v>0</v>
      </c>
      <c r="G440" s="12"/>
      <c r="H440" s="102">
        <v>0</v>
      </c>
    </row>
    <row r="441" spans="1:8" x14ac:dyDescent="0.25">
      <c r="A441" s="11">
        <v>85</v>
      </c>
      <c r="B441" s="83"/>
      <c r="C441" s="55" t="s">
        <v>570</v>
      </c>
      <c r="D441" s="2" t="s">
        <v>571</v>
      </c>
      <c r="E441" s="168"/>
      <c r="F441" s="12"/>
      <c r="G441" s="12"/>
      <c r="H441" s="102"/>
    </row>
    <row r="442" spans="1:8" x14ac:dyDescent="0.25">
      <c r="A442" s="11">
        <v>85</v>
      </c>
      <c r="B442" s="83"/>
      <c r="C442" s="88" t="s">
        <v>712</v>
      </c>
      <c r="D442" s="54" t="s">
        <v>593</v>
      </c>
      <c r="E442" s="168">
        <v>0</v>
      </c>
      <c r="F442" s="12">
        <v>0</v>
      </c>
      <c r="G442" s="12"/>
      <c r="H442" s="102">
        <v>0</v>
      </c>
    </row>
    <row r="443" spans="1:8" s="8" customFormat="1" x14ac:dyDescent="0.25">
      <c r="A443" s="11">
        <v>85</v>
      </c>
      <c r="B443" s="40"/>
      <c r="C443" s="141" t="s">
        <v>819</v>
      </c>
      <c r="D443" s="74" t="s">
        <v>820</v>
      </c>
      <c r="E443" s="168"/>
      <c r="F443" s="12"/>
      <c r="G443" s="12"/>
      <c r="H443" s="12"/>
    </row>
    <row r="444" spans="1:8" s="8" customFormat="1" x14ac:dyDescent="0.25">
      <c r="A444" s="11">
        <v>85</v>
      </c>
      <c r="B444" s="40"/>
      <c r="C444" s="141" t="s">
        <v>821</v>
      </c>
      <c r="D444" s="74" t="s">
        <v>822</v>
      </c>
      <c r="E444" s="168"/>
      <c r="F444" s="12"/>
      <c r="G444" s="12"/>
      <c r="H444" s="12"/>
    </row>
    <row r="445" spans="1:8" x14ac:dyDescent="0.25">
      <c r="A445" s="11">
        <v>85</v>
      </c>
      <c r="B445" s="83"/>
      <c r="C445" s="152" t="s">
        <v>713</v>
      </c>
      <c r="D445" s="54" t="s">
        <v>594</v>
      </c>
      <c r="E445" s="168"/>
      <c r="F445" s="12"/>
      <c r="G445" s="12"/>
      <c r="H445" s="102"/>
    </row>
    <row r="446" spans="1:8" s="17" customFormat="1" x14ac:dyDescent="0.25">
      <c r="A446" s="11">
        <v>85</v>
      </c>
      <c r="B446" s="40"/>
      <c r="C446" s="141" t="s">
        <v>823</v>
      </c>
      <c r="D446" s="74" t="s">
        <v>824</v>
      </c>
      <c r="E446" s="168"/>
      <c r="F446" s="12"/>
      <c r="G446" s="12"/>
      <c r="H446" s="12"/>
    </row>
    <row r="447" spans="1:8" x14ac:dyDescent="0.25">
      <c r="A447" s="11">
        <v>85</v>
      </c>
      <c r="B447" s="83"/>
      <c r="C447" s="55" t="s">
        <v>572</v>
      </c>
      <c r="D447" s="2" t="s">
        <v>573</v>
      </c>
      <c r="E447" s="168"/>
      <c r="F447" s="12"/>
      <c r="G447" s="12"/>
      <c r="H447" s="102"/>
    </row>
    <row r="448" spans="1:8" s="1" customFormat="1" x14ac:dyDescent="0.25">
      <c r="A448" s="5">
        <v>92</v>
      </c>
      <c r="B448" s="27" t="s">
        <v>23</v>
      </c>
      <c r="C448" s="91"/>
      <c r="D448" s="53"/>
      <c r="E448" s="169">
        <f>SUM(E449)</f>
        <v>504</v>
      </c>
      <c r="F448" s="86">
        <f>SUM(F449)</f>
        <v>504</v>
      </c>
      <c r="G448" s="86">
        <v>0</v>
      </c>
      <c r="H448" s="86">
        <f t="shared" ref="H448" si="2">SUM(H449)</f>
        <v>56</v>
      </c>
    </row>
    <row r="449" spans="1:8" s="8" customFormat="1" x14ac:dyDescent="0.25">
      <c r="A449" s="11">
        <v>92</v>
      </c>
      <c r="B449" s="41"/>
      <c r="C449" s="10" t="s">
        <v>400</v>
      </c>
      <c r="D449" s="66" t="s">
        <v>401</v>
      </c>
      <c r="E449" s="168">
        <v>504</v>
      </c>
      <c r="F449" s="12">
        <v>504</v>
      </c>
      <c r="G449" s="12"/>
      <c r="H449" s="12">
        <v>56</v>
      </c>
    </row>
    <row r="450" spans="1:8" s="8" customFormat="1" ht="15.75" thickBot="1" x14ac:dyDescent="0.3">
      <c r="A450" s="113"/>
      <c r="B450" s="116"/>
      <c r="C450" s="114"/>
      <c r="D450" s="115"/>
      <c r="E450" s="164"/>
      <c r="F450" s="161"/>
      <c r="G450" s="161"/>
      <c r="H450" s="161"/>
    </row>
    <row r="451" spans="1:8" s="1" customFormat="1" ht="15.75" thickBot="1" x14ac:dyDescent="0.3">
      <c r="A451" s="199" t="s">
        <v>36</v>
      </c>
      <c r="B451" s="200"/>
      <c r="C451" s="200"/>
      <c r="D451" s="200"/>
      <c r="E451" s="170">
        <f>SUBTOTAL(9,E448,E426,E346,E341,E335,E334,E329,E327,E307,E287,E286,E275,E254,E246,E215,E198,E183,E165,E152,E142,E134,E125,E98,E82,E73,E58,E55,E24,E21,E14,E11,E10)</f>
        <v>9505</v>
      </c>
      <c r="F451" s="165">
        <f>SUBTOTAL(9,F448,F426,F346,F341,F335,F334,F329,F327,F307,F287,F286,F275,F254,F246,F215,F198,F183,F165,F152,F142,F134,F125,F98,F82,F73,F58,F55,F24,F21,F14,F11,F10)</f>
        <v>8649</v>
      </c>
      <c r="G451" s="174">
        <f>SUBTOTAL(9,G448,G426,G346,G341,G335,G334,G329,G327,G307,G287,G286,G275,G254,G246,G215,G198,G183,G165,G152,G142,G134,G125,G98,G82,G73,G58,G55,G24,G21,G14,G11,G10)</f>
        <v>503</v>
      </c>
      <c r="H451" s="165">
        <f>SUBTOTAL(9,H448,H426,H346,H341,H335,H334,H329,H327,H307,H287,H286,H275,H254,H246,H215,H198,H183,H165,H152,H142,H134,H125,H98,H82,H73,H58,H55,H24,H21,H14,H11,H10)</f>
        <v>4894</v>
      </c>
    </row>
    <row r="452" spans="1:8" ht="18.75" x14ac:dyDescent="0.3">
      <c r="A452" s="47"/>
      <c r="B452" s="78"/>
      <c r="C452" s="183" t="s">
        <v>714</v>
      </c>
      <c r="D452" s="183"/>
      <c r="E452" s="100"/>
      <c r="F452" s="100"/>
      <c r="G452" s="100"/>
      <c r="H452" s="180">
        <v>4894</v>
      </c>
    </row>
    <row r="453" spans="1:8" s="17" customFormat="1" x14ac:dyDescent="0.25">
      <c r="A453" s="171"/>
      <c r="B453" s="79"/>
      <c r="C453" s="35"/>
      <c r="D453" s="35"/>
      <c r="E453" s="101"/>
      <c r="F453" s="101" t="s">
        <v>863</v>
      </c>
      <c r="G453" s="101" t="s">
        <v>862</v>
      </c>
      <c r="H453" s="181">
        <v>3426</v>
      </c>
    </row>
    <row r="454" spans="1:8" ht="30" x14ac:dyDescent="0.25">
      <c r="A454" s="47"/>
      <c r="B454" s="105" t="s">
        <v>748</v>
      </c>
      <c r="C454" s="159" t="s">
        <v>232</v>
      </c>
      <c r="D454" s="182" t="s">
        <v>747</v>
      </c>
    </row>
    <row r="455" spans="1:8" ht="15.75" hidden="1" customHeight="1" x14ac:dyDescent="0.25">
      <c r="A455" s="47"/>
      <c r="B455" s="80"/>
      <c r="C455" s="160" t="s">
        <v>736</v>
      </c>
      <c r="D455" s="172"/>
      <c r="E455" s="173">
        <v>9506</v>
      </c>
      <c r="F455" s="173">
        <v>0</v>
      </c>
      <c r="G455" s="173">
        <v>426</v>
      </c>
      <c r="H455" s="173">
        <v>8</v>
      </c>
    </row>
    <row r="456" spans="1:8" ht="30" x14ac:dyDescent="0.25">
      <c r="C456" s="160" t="s">
        <v>736</v>
      </c>
      <c r="D456" s="182" t="s">
        <v>853</v>
      </c>
    </row>
    <row r="460" spans="1:8" x14ac:dyDescent="0.25">
      <c r="D460" s="44"/>
    </row>
    <row r="461" spans="1:8" x14ac:dyDescent="0.25">
      <c r="D461" s="44"/>
    </row>
    <row r="462" spans="1:8" x14ac:dyDescent="0.25">
      <c r="D462" s="45"/>
    </row>
    <row r="463" spans="1:8" x14ac:dyDescent="0.25">
      <c r="D463" s="45"/>
    </row>
  </sheetData>
  <autoFilter ref="E9:H453"/>
  <mergeCells count="17">
    <mergeCell ref="F7:G7"/>
    <mergeCell ref="E2:H2"/>
    <mergeCell ref="E5:E6"/>
    <mergeCell ref="F5:F6"/>
    <mergeCell ref="G5:G6"/>
    <mergeCell ref="E3:H3"/>
    <mergeCell ref="E4:G4"/>
    <mergeCell ref="H4:H6"/>
    <mergeCell ref="C452:D452"/>
    <mergeCell ref="A2:D2"/>
    <mergeCell ref="C3:D3"/>
    <mergeCell ref="D4:D7"/>
    <mergeCell ref="A3:B3"/>
    <mergeCell ref="A4:A7"/>
    <mergeCell ref="B4:B7"/>
    <mergeCell ref="C4:C7"/>
    <mergeCell ref="A451:D451"/>
  </mergeCells>
  <pageMargins left="0.43307086614173229" right="0.39370078740157483" top="0.43307086614173229" bottom="0.39370078740157483" header="0.31496062992125984" footer="0.31496062992125984"/>
  <pageSetup paperSize="9" scale="80" fitToHeight="0" orientation="portrait" horizontalDpi="300" verticalDpi="300" r:id="rId1"/>
  <rowBreaks count="6" manualBreakCount="6">
    <brk id="62" max="16383" man="1"/>
    <brk id="124" max="16383" man="1"/>
    <brk id="191" max="7" man="1"/>
    <brk id="256" max="16383" man="1"/>
    <brk id="321" max="16383" man="1"/>
    <brk id="381" max="16383" man="1"/>
  </rowBreaks>
  <ignoredErrors>
    <ignoredError sqref="E254:H254 G260:H260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VUC BA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Jana Zápalová</cp:lastModifiedBy>
  <cp:lastPrinted>2017-09-14T11:24:56Z</cp:lastPrinted>
  <dcterms:created xsi:type="dcterms:W3CDTF">2015-01-12T13:01:47Z</dcterms:created>
  <dcterms:modified xsi:type="dcterms:W3CDTF">2017-09-14T11:25:40Z</dcterms:modified>
</cp:coreProperties>
</file>